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5/Sausis/10-12/"/>
    </mc:Choice>
  </mc:AlternateContent>
  <xr:revisionPtr revIDLastSave="694" documentId="8_{9E81D129-A192-422B-80DD-079B08BE742B}" xr6:coauthVersionLast="47" xr6:coauthVersionMax="47" xr10:uidLastSave="{38895EAC-A97D-4130-9817-3E085D2DC2FE}"/>
  <bookViews>
    <workbookView xWindow="-120" yWindow="-120" windowWidth="29040" windowHeight="15840" xr2:uid="{00000000-000D-0000-FFFF-FFFF00000000}"/>
  </bookViews>
  <sheets>
    <sheet name="01.10-01.12" sheetId="3" r:id="rId1"/>
    <sheet name="01.03-01.0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" l="1"/>
  <c r="D31" i="3"/>
  <c r="I29" i="3"/>
  <c r="I6" i="3" l="1"/>
  <c r="F6" i="3"/>
  <c r="F24" i="3" l="1"/>
  <c r="I12" i="3" l="1"/>
  <c r="F31" i="3"/>
  <c r="F25" i="3" l="1"/>
  <c r="F11" i="3"/>
  <c r="F22" i="3"/>
  <c r="I19" i="3"/>
  <c r="I30" i="3"/>
  <c r="F30" i="3"/>
  <c r="I23" i="3"/>
  <c r="F23" i="3"/>
  <c r="I22" i="3"/>
  <c r="I27" i="3"/>
  <c r="F27" i="3"/>
  <c r="F20" i="3"/>
  <c r="I28" i="3"/>
  <c r="F28" i="3"/>
  <c r="I25" i="3"/>
  <c r="I26" i="3"/>
  <c r="F26" i="3"/>
  <c r="I10" i="3"/>
  <c r="I21" i="3"/>
  <c r="F21" i="3"/>
  <c r="I18" i="3"/>
  <c r="F18" i="3"/>
  <c r="I4" i="3"/>
  <c r="I24" i="3"/>
  <c r="I16" i="3"/>
  <c r="F16" i="3"/>
  <c r="I15" i="3"/>
  <c r="F15" i="3"/>
  <c r="I13" i="3"/>
  <c r="F13" i="3"/>
  <c r="I9" i="3"/>
  <c r="F9" i="3"/>
  <c r="I8" i="3"/>
  <c r="F8" i="3"/>
  <c r="I7" i="3"/>
  <c r="F7" i="3"/>
  <c r="I5" i="3"/>
  <c r="F5" i="3"/>
  <c r="F3" i="3"/>
  <c r="F32" i="2"/>
  <c r="I14" i="2" l="1"/>
  <c r="I28" i="2" l="1"/>
  <c r="I22" i="2"/>
  <c r="F6" i="2" l="1"/>
  <c r="F19" i="2" l="1"/>
  <c r="I17" i="2"/>
  <c r="I10" i="2"/>
  <c r="I12" i="2"/>
  <c r="F12" i="2"/>
  <c r="I13" i="2"/>
  <c r="I27" i="2"/>
  <c r="I25" i="2"/>
  <c r="F3" i="2"/>
  <c r="F4" i="2" l="1"/>
  <c r="I4" i="2"/>
  <c r="I6" i="2"/>
  <c r="F7" i="2"/>
  <c r="I7" i="2"/>
  <c r="F9" i="2"/>
  <c r="I9" i="2"/>
  <c r="F11" i="2"/>
  <c r="I11" i="2"/>
  <c r="F10" i="2"/>
  <c r="F18" i="2"/>
  <c r="I19" i="2"/>
  <c r="F29" i="2"/>
  <c r="I29" i="2"/>
  <c r="F15" i="2"/>
  <c r="I15" i="2"/>
  <c r="F16" i="2"/>
  <c r="I16" i="2"/>
  <c r="F24" i="2"/>
  <c r="F20" i="2"/>
  <c r="I20" i="2"/>
  <c r="F21" i="2"/>
  <c r="I21" i="2"/>
  <c r="F23" i="2"/>
  <c r="I23" i="2"/>
  <c r="F26" i="2"/>
  <c r="I26" i="2"/>
  <c r="F31" i="2"/>
  <c r="I31" i="2"/>
  <c r="F30" i="2"/>
  <c r="I30" i="2"/>
  <c r="G32" i="2" l="1"/>
  <c r="D32" i="2"/>
</calcChain>
</file>

<file path=xl/sharedStrings.xml><?xml version="1.0" encoding="utf-8"?>
<sst xmlns="http://schemas.openxmlformats.org/spreadsheetml/2006/main" count="230" uniqueCount="75">
  <si>
    <t>Filmas 
(Movie)</t>
  </si>
  <si>
    <t>Pajamos 
(GBO)</t>
  </si>
  <si>
    <t>Pajamos 
praeita sav.
(GBO LW)</t>
  </si>
  <si>
    <t>Pakitimas
(Change)</t>
  </si>
  <si>
    <t>Žiūrovų sk. 
(ADM)</t>
  </si>
  <si>
    <t>Seansų sk. 
(Show count)</t>
  </si>
  <si>
    <t>Lankomumo vid.
(Average ADM)</t>
  </si>
  <si>
    <t>Kopijų sk. 
(DCO count)</t>
  </si>
  <si>
    <t>Rodymo savaitė
(Week on screen)</t>
  </si>
  <si>
    <t>Bendros pajamos 
(Total GBO)</t>
  </si>
  <si>
    <t>Bendras žiūrovų sk.
(Total ADM)</t>
  </si>
  <si>
    <t>Premjeros data 
(Release date)</t>
  </si>
  <si>
    <t>Platintojas 
(Distributor)</t>
  </si>
  <si>
    <t>-</t>
  </si>
  <si>
    <t>ACME Film / WB</t>
  </si>
  <si>
    <t>ACME Film</t>
  </si>
  <si>
    <t>Garsų pasaulio įrašai</t>
  </si>
  <si>
    <t>Adastra Cinema</t>
  </si>
  <si>
    <t>Travolta</t>
  </si>
  <si>
    <t>Theatrical Film Distribution / WDSMPI</t>
  </si>
  <si>
    <t xml:space="preserve"> </t>
  </si>
  <si>
    <t>Column1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</si>
  <si>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</si>
  <si>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</si>
  <si>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</si>
  <si>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</si>
  <si>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</si>
  <si>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Mufasa. Liūtas karalius (Mufasa: The Lion King)</t>
  </si>
  <si>
    <t>Partenopė (Parthenope)</t>
  </si>
  <si>
    <t>A-One Films</t>
  </si>
  <si>
    <t>Gladiatorius 2 (Gladiator 2)</t>
  </si>
  <si>
    <t>Piktoji (Wicked)</t>
  </si>
  <si>
    <t>Dukine Film Distribution / Universal Pictures</t>
  </si>
  <si>
    <t>Už gretimų durų (The Room Next Door)</t>
  </si>
  <si>
    <t>4 dienos iki Kalėdų (SuperKlaus)</t>
  </si>
  <si>
    <t>Kodas raudonas (Red One)</t>
  </si>
  <si>
    <t>Mūsų tėtis (Goodrich)</t>
  </si>
  <si>
    <t>Eretikas (Heretic)</t>
  </si>
  <si>
    <t>Gardutė</t>
  </si>
  <si>
    <t>Čia (Here)</t>
  </si>
  <si>
    <t>Tylioji brolija (The Order)</t>
  </si>
  <si>
    <t xml:space="preserve"> 2024-12-13</t>
  </si>
  <si>
    <t>Mylimiausias mano pyragas (Keyke mahboobe man)</t>
  </si>
  <si>
    <t>Europos kinas</t>
  </si>
  <si>
    <t>Meilės laivas (La petite vadrouille)</t>
  </si>
  <si>
    <t>Best Film</t>
  </si>
  <si>
    <t>Madam Clicquot (Widow Clicquot)</t>
  </si>
  <si>
    <t>Magiškos gyvūnų Kalėdos (Le Grand Noël des Animaux)</t>
  </si>
  <si>
    <t>Estinfillm</t>
  </si>
  <si>
    <t>Substancija (The Substance)</t>
  </si>
  <si>
    <t>Laikas gyventi (We Live in Time)</t>
  </si>
  <si>
    <t>Ozi. Miško balsas (Ozi: Voice Of The Forest)</t>
  </si>
  <si>
    <t>Tokie smulkūs dalykai (Small Things Like These)</t>
  </si>
  <si>
    <t>N</t>
  </si>
  <si>
    <t>Aistrų virtuvė (La Cocina)</t>
  </si>
  <si>
    <t>Super elfai (Super Elfkins)</t>
  </si>
  <si>
    <t>P</t>
  </si>
  <si>
    <t>Nosferatu</t>
  </si>
  <si>
    <t>Preview</t>
  </si>
  <si>
    <t>Du už vieno kainą (Zwei zu eins)</t>
  </si>
  <si>
    <t>Paskutinė Froido sesija (Freud's Last Session)</t>
  </si>
  <si>
    <t>Gera mergaitė (Babygirl)</t>
  </si>
  <si>
    <t>591 470 €</t>
  </si>
  <si>
    <t>Total (29)</t>
  </si>
  <si>
    <t>Sausio 3–5 d. Lietuvos kino teatruose rodytų filmų topas
January 3–5 Lithuanian top</t>
  </si>
  <si>
    <t>508 143 €</t>
  </si>
  <si>
    <t>Sausio 10–12 d. Lietuvos kino teatruose rodytų filmų topas
January 10–12 Lithuanian top</t>
  </si>
  <si>
    <t>Sugrįžimas (Return)</t>
  </si>
  <si>
    <t>Šuniškas procesas (Le Procès du Chien)</t>
  </si>
  <si>
    <t xml:space="preserve"> 2025-01-10</t>
  </si>
  <si>
    <t>Vagių irštva 2 (Den Of Thieves 2: Pantera)</t>
  </si>
  <si>
    <t>Naktinis seansas</t>
  </si>
  <si>
    <t>Film Jam</t>
  </si>
  <si>
    <t>Laukinukė Roz (Wild Robot)</t>
  </si>
  <si>
    <t>Total 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</si>
</sst>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\ &quot;€&quot;"/>
    <numFmt numFmtId="165" formatCode="yyyy/mm/dd;@"/>
    <numFmt numFmtId="166" formatCode=";;;"/>
  </numFmts>
  <fonts count="11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color theme="1"/>
      <name val="Verdana"/>
      <family val="2"/>
      <charset val="186"/>
    </font>
    <font>
      <sz val="9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165" fontId="1" fillId="0" borderId="0" xfId="0" applyNumberFormat="1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49" fontId="6" fillId="3" borderId="1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5" fillId="3" borderId="0" xfId="0" applyFont="1" applyFill="1"/>
    <xf numFmtId="0" fontId="7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wrapText="1"/>
    </xf>
    <xf numFmtId="10" fontId="6" fillId="3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wrapText="1"/>
    </xf>
    <xf numFmtId="3" fontId="6" fillId="3" borderId="0" xfId="0" applyNumberFormat="1" applyFont="1" applyFill="1" applyAlignment="1">
      <alignment horizontal="center" vertical="center"/>
    </xf>
    <xf numFmtId="3" fontId="1" fillId="0" borderId="0" xfId="0" applyNumberFormat="1" applyFont="1"/>
    <xf numFmtId="164" fontId="1" fillId="3" borderId="0" xfId="0" applyNumberFormat="1" applyFont="1" applyFill="1"/>
    <xf numFmtId="3" fontId="1" fillId="3" borderId="0" xfId="0" applyNumberFormat="1" applyFont="1" applyFill="1"/>
    <xf numFmtId="165" fontId="6" fillId="3" borderId="1" xfId="0" applyNumberFormat="1" applyFont="1" applyFill="1" applyBorder="1" applyAlignment="1">
      <alignment horizontal="center" wrapText="1"/>
    </xf>
    <xf numFmtId="165" fontId="1" fillId="3" borderId="0" xfId="0" applyNumberFormat="1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4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5" formatCode="yyyy/mm/dd;@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4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69"/>
    </tableStyle>
    <tableStyle name="Table Style 2" pivot="0" count="1" xr9:uid="{27931E3F-712C-485E-A1F4-53DFE01A40F1}">
      <tableStyleElement type="wholeTable" dxfId="68"/>
    </tableStyle>
  </tableStyles>
  <colors>
    <mruColors>
      <color rgb="FFE7F5F0"/>
      <color rgb="FFD6EADC"/>
      <color rgb="FFDEEEE3"/>
      <color rgb="FFE8EEF8"/>
      <color rgb="FFEDF7F7"/>
      <color rgb="FFDDEDEF"/>
      <color rgb="FFD1E7D8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1D72D0-0C10-4079-83C7-3410D3A73954}" name="Table132" displayName="Table132" ref="A2:O31" totalsRowCount="1" headerRowDxfId="67" dataDxfId="65" totalsRowDxfId="64" headerRowBorderDxfId="66">
  <autoFilter ref="A2:O30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0">
    <sortCondition descending="1" ref="D3:D30"/>
  </sortState>
  <tableColumns count="15">
    <tableColumn id="1" xr3:uid="{E43FF0EB-C8AA-4235-8F69-858C9FA704C6}" name=" " totalsRowLabel=" " dataDxfId="29" totalsRowDxfId="14"/>
    <tableColumn id="2" xr3:uid="{5FE686A6-926D-4A58-88E9-372AC89742EA}" name="Column1" totalsRowLabel=" " dataDxfId="28" totalsRowDxfId="13"/>
    <tableColumn id="3" xr3:uid="{6790C6BB-3722-4700-BD94-E0814411657D}" name="Filmas _x000a_(Movie)" totalsRowLabel="Total (28)" dataDxfId="27" totalsRowDxfId="12"/>
    <tableColumn id="4" xr3:uid="{FC3F9BF6-ECBF-450D-A679-E5505B1DAC97}" name="Pajamos _x000a_(GBO)" totalsRowFunction="sum" dataDxfId="26" totalsRowDxfId="11"/>
    <tableColumn id="5" xr3:uid="{96DC7595-6072-4121-9A4C-4F116C524B80}" name="Pajamos _x000a_praeita sav._x000a_(GBO LW)" totalsRowLabel="508 143 €" dataDxfId="25" totalsRowDxfId="10"/>
    <tableColumn id="6" xr3:uid="{EB165097-C82E-46C8-B23D-631547662AE4}" name="Pakitimas_x000a_(Change)" totalsRowFunction="custom" dataDxfId="24" totalsRowDxfId="9">
      <calculatedColumnFormula>(D3-E3)/E3</calculatedColumnFormula>
      <totalsRowFormula>(D31-E31)/E31</totalsRowFormula>
    </tableColumn>
    <tableColumn id="7" xr3:uid="{5066C8D5-0E1B-4150-9CAB-908FB3B835CE}" name="Žiūrovų sk. _x000a_(ADM)" totalsRowFunction="sum" dataDxfId="23" totalsRowDxfId="8"/>
    <tableColumn id="8" xr3:uid="{0A50AD96-A22E-4124-8FF6-70B435E53CCB}" name="Seansų sk. _x000a_(Show count)" dataDxfId="22" totalsRowDxfId="7"/>
    <tableColumn id="9" xr3:uid="{63A0AEF4-138C-4607-980F-8A2FABE5F3DB}" name="Lankomumo vid._x000a_(Average ADM)" dataDxfId="21" totalsRowDxfId="6">
      <calculatedColumnFormula>G3/H3</calculatedColumnFormula>
    </tableColumn>
    <tableColumn id="10" xr3:uid="{C4E800F7-D067-49D5-AA69-84B661BBC7B7}" name="Kopijų sk. _x000a_(DCO count)" dataDxfId="20" totalsRowDxfId="5"/>
    <tableColumn id="11" xr3:uid="{2F16D803-E050-4703-8EF9-0756BDE1BF14}" name="Rodymo savaitė_x000a_(Week on screen)" dataDxfId="19" totalsRowDxfId="4"/>
    <tableColumn id="12" xr3:uid="{41B53DAF-4F87-4335-9F54-FC3F8B7C9E06}" name="Bendros pajamos _x000a_(Total GBO)" dataDxfId="18" totalsRowDxfId="3"/>
    <tableColumn id="13" xr3:uid="{7663F5C4-D9E1-458B-BFFF-7D69273F9DE3}" name="Bendras žiūrovų sk._x000a_(Total ADM)" dataDxfId="17" totalsRowDxfId="2"/>
    <tableColumn id="14" xr3:uid="{C7CE0DE3-1043-4BC6-8DA0-4BE727089E6F}" name="Premjeros data _x000a_(Release date)" dataDxfId="16" totalsRowDxfId="1"/>
    <tableColumn id="15" xr3:uid="{18448E9A-AFC3-4DBB-B55A-AB38F3EFADF1}" name="Platintojas _x000a_(Distributor)" dataDxfId="15" totalsRowDxfId="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2" totalsRowCount="1" headerRowDxfId="63" dataDxfId="61" totalsRowDxfId="60" headerRowBorderDxfId="62">
  <autoFilter ref="A2:O31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1">
    <sortCondition descending="1" ref="D3:D31"/>
  </sortState>
  <tableColumns count="15">
    <tableColumn id="1" xr3:uid="{93EC8040-391C-4B64-803B-946594B6B7F7}" name=" " totalsRowLabel=" " dataDxfId="59" totalsRowDxfId="44"/>
    <tableColumn id="2" xr3:uid="{D6AA89DD-F402-49ED-B2CA-B45ED30EB6A8}" name="Column1" dataDxfId="58" totalsRowDxfId="43"/>
    <tableColumn id="3" xr3:uid="{8524161D-F780-40E6-96D9-D46D84D91E1F}" name="Filmas _x000a_(Movie)" totalsRowLabel="Total (29)" dataDxfId="57" totalsRowDxfId="42"/>
    <tableColumn id="4" xr3:uid="{898DAD4F-B56E-4B96-9BAF-7609A0041E01}" name="Pajamos _x000a_(GBO)" totalsRowFunction="sum" dataDxfId="56" totalsRowDxfId="41"/>
    <tableColumn id="5" xr3:uid="{C59F2D4C-5823-45F4-9D98-114FFD01A927}" name="Pajamos _x000a_praeita sav._x000a_(GBO LW)" totalsRowLabel="591 470 €" dataDxfId="55" totalsRowDxfId="40"/>
    <tableColumn id="6" xr3:uid="{F957FCE3-B2E4-448E-8740-03D906BC5EB7}" name="Pakitimas_x000a_(Change)" totalsRowFunction="custom" dataDxfId="54" totalsRowDxfId="39">
      <calculatedColumnFormula>(D3-E3)/E3</calculatedColumnFormula>
      <totalsRowFormula>(D32-E32)/E32</totalsRowFormula>
    </tableColumn>
    <tableColumn id="7" xr3:uid="{45DD8E99-004C-4D9C-979D-6F515FFFFB92}" name="Žiūrovų sk. _x000a_(ADM)" totalsRowFunction="sum" dataDxfId="53" totalsRowDxfId="38"/>
    <tableColumn id="8" xr3:uid="{2BB64C16-9186-4C4A-A0C9-08323CEFC402}" name="Seansų sk. _x000a_(Show count)" dataDxfId="52" totalsRowDxfId="37"/>
    <tableColumn id="9" xr3:uid="{F6C07FA5-1C03-4357-A44D-0B81FC66E2AF}" name="Lankomumo vid._x000a_(Average ADM)" dataDxfId="51" totalsRowDxfId="36">
      <calculatedColumnFormula>G3/H3</calculatedColumnFormula>
    </tableColumn>
    <tableColumn id="10" xr3:uid="{A3E561A1-4C0E-457E-84AA-349FD64794AE}" name="Kopijų sk. _x000a_(DCO count)" dataDxfId="50" totalsRowDxfId="35"/>
    <tableColumn id="11" xr3:uid="{E20BF4A7-9048-401E-A6FA-983414B01ED2}" name="Rodymo savaitė_x000a_(Week on screen)" dataDxfId="49" totalsRowDxfId="34"/>
    <tableColumn id="12" xr3:uid="{67BC01BA-5CB2-41D3-AB69-350EFF0FD930}" name="Bendros pajamos _x000a_(Total GBO)" dataDxfId="48" totalsRowDxfId="33"/>
    <tableColumn id="13" xr3:uid="{37483393-9FD8-4B34-8B9D-DE79FEFE93B2}" name="Bendras žiūrovų sk._x000a_(Total ADM)" dataDxfId="47" totalsRowDxfId="32"/>
    <tableColumn id="14" xr3:uid="{EADF24B6-15DA-48EA-B223-A587598EEB24}" name="Premjeros data _x000a_(Release date)" dataDxfId="46" totalsRowDxfId="31"/>
    <tableColumn id="15" xr3:uid="{5103FA11-CF5D-49EC-A2A1-D131ABB2109C}" name="Platintojas _x000a_(Distributor)" dataDxfId="45" totalsRowDxfId="3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26AA-73D5-4471-832A-D9C6D79D3FBE}">
  <sheetPr>
    <pageSetUpPr fitToPage="1"/>
  </sheetPr>
  <dimension ref="A1:XFC67"/>
  <sheetViews>
    <sheetView tabSelected="1" zoomScale="60" zoomScaleNormal="60" workbookViewId="0">
      <selection activeCell="I28" sqref="I28"/>
    </sheetView>
  </sheetViews>
  <sheetFormatPr defaultColWidth="0" defaultRowHeight="11.25" customHeight="1" zeroHeight="1" x14ac:dyDescent="0.15"/>
  <cols>
    <col min="1" max="2" width="4.7109375" style="1" customWidth="1"/>
    <col min="3" max="3" width="30.7109375" style="1" customWidth="1"/>
    <col min="4" max="5" width="20.7109375" style="5" customWidth="1"/>
    <col min="6" max="6" width="20.7109375" style="1" customWidth="1"/>
    <col min="7" max="7" width="20.7109375" style="65" customWidth="1"/>
    <col min="8" max="11" width="20.7109375" style="1" customWidth="1"/>
    <col min="12" max="12" width="20.7109375" style="5" customWidth="1"/>
    <col min="13" max="13" width="20.7109375" style="65" customWidth="1"/>
    <col min="14" max="14" width="20.7109375" style="12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8" customFormat="1" ht="40.5" customHeight="1" thickBot="1" x14ac:dyDescent="0.25">
      <c r="A1" s="70" t="s">
        <v>66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9" customFormat="1" ht="63.75" customHeight="1" thickBot="1" x14ac:dyDescent="0.25">
      <c r="A2" s="41" t="s">
        <v>20</v>
      </c>
      <c r="B2" s="46" t="s">
        <v>21</v>
      </c>
      <c r="C2" s="41" t="s">
        <v>0</v>
      </c>
      <c r="D2" s="61" t="s">
        <v>1</v>
      </c>
      <c r="E2" s="61" t="s">
        <v>2</v>
      </c>
      <c r="F2" s="41" t="s">
        <v>3</v>
      </c>
      <c r="G2" s="63" t="s">
        <v>4</v>
      </c>
      <c r="H2" s="41" t="s">
        <v>5</v>
      </c>
      <c r="I2" s="41" t="s">
        <v>6</v>
      </c>
      <c r="J2" s="41" t="s">
        <v>7</v>
      </c>
      <c r="K2" s="41" t="s">
        <v>8</v>
      </c>
      <c r="L2" s="61" t="s">
        <v>9</v>
      </c>
      <c r="M2" s="63" t="s">
        <v>10</v>
      </c>
      <c r="N2" s="68" t="s">
        <v>11</v>
      </c>
      <c r="O2" s="41" t="s">
        <v>12</v>
      </c>
    </row>
    <row r="3" spans="1:18" s="38" customFormat="1" ht="24.95" customHeight="1" x14ac:dyDescent="0.2">
      <c r="A3" s="30">
        <v>1</v>
      </c>
      <c r="B3" s="30">
        <v>1</v>
      </c>
      <c r="C3" s="39" t="s">
        <v>22</v>
      </c>
      <c r="D3" s="32">
        <v>118855</v>
      </c>
      <c r="E3" s="32">
        <v>138069</v>
      </c>
      <c r="F3" s="33">
        <f>(D3-E3)/E3</f>
        <v>-0.13916230290651777</v>
      </c>
      <c r="G3" s="34">
        <v>14820</v>
      </c>
      <c r="H3" s="32" t="s">
        <v>13</v>
      </c>
      <c r="I3" s="32" t="s">
        <v>13</v>
      </c>
      <c r="J3" s="32" t="s">
        <v>13</v>
      </c>
      <c r="K3" s="30">
        <v>4</v>
      </c>
      <c r="L3" s="32">
        <v>851154</v>
      </c>
      <c r="M3" s="34">
        <v>108261</v>
      </c>
      <c r="N3" s="36">
        <v>45646</v>
      </c>
      <c r="O3" s="37" t="s">
        <v>23</v>
      </c>
    </row>
    <row r="4" spans="1:18" s="38" customFormat="1" ht="24.95" customHeight="1" x14ac:dyDescent="0.2">
      <c r="A4" s="30">
        <v>2</v>
      </c>
      <c r="B4" s="30" t="s">
        <v>53</v>
      </c>
      <c r="C4" s="31" t="s">
        <v>61</v>
      </c>
      <c r="D4" s="32">
        <v>102057.2</v>
      </c>
      <c r="E4" s="33" t="s">
        <v>13</v>
      </c>
      <c r="F4" s="33" t="s">
        <v>13</v>
      </c>
      <c r="G4" s="34">
        <v>12750</v>
      </c>
      <c r="H4" s="35">
        <v>99</v>
      </c>
      <c r="I4" s="35">
        <f>G4/H4</f>
        <v>128.78787878787878</v>
      </c>
      <c r="J4" s="30">
        <v>21</v>
      </c>
      <c r="K4" s="30">
        <v>1</v>
      </c>
      <c r="L4" s="32">
        <v>132226.29999999999</v>
      </c>
      <c r="M4" s="34">
        <v>16453</v>
      </c>
      <c r="N4" s="36">
        <v>45667</v>
      </c>
      <c r="O4" s="37" t="s">
        <v>43</v>
      </c>
    </row>
    <row r="5" spans="1:18" s="38" customFormat="1" ht="24.95" customHeight="1" x14ac:dyDescent="0.2">
      <c r="A5" s="30">
        <v>3</v>
      </c>
      <c r="B5" s="30">
        <v>2</v>
      </c>
      <c r="C5" s="39" t="s">
        <v>24</v>
      </c>
      <c r="D5" s="32">
        <v>79218.679999999993</v>
      </c>
      <c r="E5" s="32">
        <v>128182.61</v>
      </c>
      <c r="F5" s="33">
        <f>(D5-E5)/E5</f>
        <v>-0.38198574674052904</v>
      </c>
      <c r="G5" s="34">
        <v>13042</v>
      </c>
      <c r="H5" s="35">
        <v>162</v>
      </c>
      <c r="I5" s="35">
        <f>G5/H5</f>
        <v>80.506172839506178</v>
      </c>
      <c r="J5" s="30">
        <v>19</v>
      </c>
      <c r="K5" s="30">
        <v>3</v>
      </c>
      <c r="L5" s="32">
        <v>507547.81</v>
      </c>
      <c r="M5" s="34">
        <v>84384</v>
      </c>
      <c r="N5" s="36">
        <v>45653</v>
      </c>
      <c r="O5" s="37" t="s">
        <v>25</v>
      </c>
      <c r="R5" s="30"/>
    </row>
    <row r="6" spans="1:18" s="38" customFormat="1" ht="24.95" customHeight="1" x14ac:dyDescent="0.2">
      <c r="A6" s="30">
        <v>4</v>
      </c>
      <c r="B6" s="30">
        <v>3</v>
      </c>
      <c r="C6" s="31" t="s">
        <v>57</v>
      </c>
      <c r="D6" s="32">
        <v>39092.21</v>
      </c>
      <c r="E6" s="32">
        <v>64880.67</v>
      </c>
      <c r="F6" s="33">
        <f>(D6-E6)/E6</f>
        <v>-0.39747524185554806</v>
      </c>
      <c r="G6" s="34">
        <v>4947</v>
      </c>
      <c r="H6" s="35">
        <v>79</v>
      </c>
      <c r="I6" s="35">
        <f>G6/H6</f>
        <v>62.620253164556964</v>
      </c>
      <c r="J6" s="30">
        <v>13</v>
      </c>
      <c r="K6" s="30">
        <v>2</v>
      </c>
      <c r="L6" s="32">
        <v>143305.72</v>
      </c>
      <c r="M6" s="34">
        <v>18167</v>
      </c>
      <c r="N6" s="36">
        <v>45660</v>
      </c>
      <c r="O6" s="37" t="s">
        <v>32</v>
      </c>
      <c r="R6" s="30"/>
    </row>
    <row r="7" spans="1:18" s="38" customFormat="1" ht="24.95" customHeight="1" x14ac:dyDescent="0.2">
      <c r="A7" s="30">
        <v>5</v>
      </c>
      <c r="B7" s="30">
        <v>4</v>
      </c>
      <c r="C7" s="39" t="s">
        <v>26</v>
      </c>
      <c r="D7" s="59">
        <v>34595.370000000003</v>
      </c>
      <c r="E7" s="32">
        <v>51257.98</v>
      </c>
      <c r="F7" s="33">
        <f>(D7-E7)/E7</f>
        <v>-0.32507348124135987</v>
      </c>
      <c r="G7" s="60">
        <v>5649</v>
      </c>
      <c r="H7" s="35">
        <v>91</v>
      </c>
      <c r="I7" s="35">
        <f>G7/H7</f>
        <v>62.07692307692308</v>
      </c>
      <c r="J7" s="34">
        <v>15</v>
      </c>
      <c r="K7" s="34">
        <v>7</v>
      </c>
      <c r="L7" s="59">
        <v>1017096.62</v>
      </c>
      <c r="M7" s="60">
        <v>165121</v>
      </c>
      <c r="N7" s="36">
        <v>45625</v>
      </c>
      <c r="O7" s="37" t="s">
        <v>19</v>
      </c>
      <c r="R7" s="30"/>
    </row>
    <row r="8" spans="1:18" s="38" customFormat="1" ht="24.95" customHeight="1" x14ac:dyDescent="0.2">
      <c r="A8" s="30">
        <v>6</v>
      </c>
      <c r="B8" s="30">
        <v>5</v>
      </c>
      <c r="C8" s="39" t="s">
        <v>27</v>
      </c>
      <c r="D8" s="32">
        <v>23539.06</v>
      </c>
      <c r="E8" s="32">
        <v>35857.22</v>
      </c>
      <c r="F8" s="33">
        <f>(D8-E8)/E8</f>
        <v>-0.3435336035532035</v>
      </c>
      <c r="G8" s="34">
        <v>3831</v>
      </c>
      <c r="H8" s="35">
        <v>78</v>
      </c>
      <c r="I8" s="35">
        <f>G8/H8</f>
        <v>49.115384615384613</v>
      </c>
      <c r="J8" s="30">
        <v>18</v>
      </c>
      <c r="K8" s="30">
        <v>4</v>
      </c>
      <c r="L8" s="32">
        <v>284025.64</v>
      </c>
      <c r="M8" s="34">
        <v>45294</v>
      </c>
      <c r="N8" s="36">
        <v>45646</v>
      </c>
      <c r="O8" s="37" t="s">
        <v>19</v>
      </c>
      <c r="R8" s="30"/>
    </row>
    <row r="9" spans="1:18" s="38" customFormat="1" ht="24.95" customHeight="1" x14ac:dyDescent="0.2">
      <c r="A9" s="30">
        <v>7</v>
      </c>
      <c r="B9" s="30">
        <v>7</v>
      </c>
      <c r="C9" s="39" t="s">
        <v>28</v>
      </c>
      <c r="D9" s="32">
        <v>14873.5</v>
      </c>
      <c r="E9" s="32">
        <v>19229</v>
      </c>
      <c r="F9" s="33">
        <f>(D9-E9)/E9</f>
        <v>-0.22650683862915388</v>
      </c>
      <c r="G9" s="34">
        <v>2033</v>
      </c>
      <c r="H9" s="35">
        <v>20</v>
      </c>
      <c r="I9" s="35">
        <f>G9/H9</f>
        <v>101.65</v>
      </c>
      <c r="J9" s="30">
        <v>11</v>
      </c>
      <c r="K9" s="30">
        <v>3</v>
      </c>
      <c r="L9" s="32">
        <v>91159</v>
      </c>
      <c r="M9" s="34">
        <v>12568</v>
      </c>
      <c r="N9" s="36">
        <v>45653</v>
      </c>
      <c r="O9" s="37" t="s">
        <v>29</v>
      </c>
      <c r="R9" s="30"/>
    </row>
    <row r="10" spans="1:18" s="38" customFormat="1" ht="24.95" customHeight="1" x14ac:dyDescent="0.2">
      <c r="A10" s="30">
        <v>8</v>
      </c>
      <c r="B10" s="30" t="s">
        <v>53</v>
      </c>
      <c r="C10" s="31" t="s">
        <v>55</v>
      </c>
      <c r="D10" s="32">
        <v>14128.31</v>
      </c>
      <c r="E10" s="33" t="s">
        <v>13</v>
      </c>
      <c r="F10" s="33" t="s">
        <v>13</v>
      </c>
      <c r="G10" s="34">
        <v>2599</v>
      </c>
      <c r="H10" s="35">
        <v>89</v>
      </c>
      <c r="I10" s="35">
        <f>G10/H10</f>
        <v>29.202247191011235</v>
      </c>
      <c r="J10" s="30">
        <v>17</v>
      </c>
      <c r="K10" s="30">
        <v>1</v>
      </c>
      <c r="L10" s="32">
        <v>15656.03</v>
      </c>
      <c r="M10" s="34">
        <v>2872</v>
      </c>
      <c r="N10" s="36" t="s">
        <v>69</v>
      </c>
      <c r="O10" s="37" t="s">
        <v>15</v>
      </c>
      <c r="R10" s="30"/>
    </row>
    <row r="11" spans="1:18" s="38" customFormat="1" ht="24.95" customHeight="1" x14ac:dyDescent="0.2">
      <c r="A11" s="30">
        <v>9</v>
      </c>
      <c r="B11" s="30">
        <v>6</v>
      </c>
      <c r="C11" s="31" t="s">
        <v>52</v>
      </c>
      <c r="D11" s="32">
        <v>12593</v>
      </c>
      <c r="E11" s="32">
        <v>19930</v>
      </c>
      <c r="F11" s="33">
        <f>(D11-E11)/E11</f>
        <v>-0.36813848469643751</v>
      </c>
      <c r="G11" s="34">
        <v>1788</v>
      </c>
      <c r="H11" s="32" t="s">
        <v>13</v>
      </c>
      <c r="I11" s="32" t="s">
        <v>13</v>
      </c>
      <c r="J11" s="30">
        <v>12</v>
      </c>
      <c r="K11" s="30">
        <v>2</v>
      </c>
      <c r="L11" s="32">
        <v>40514</v>
      </c>
      <c r="M11" s="34">
        <v>5955</v>
      </c>
      <c r="N11" s="36">
        <v>45660</v>
      </c>
      <c r="O11" s="37" t="s">
        <v>16</v>
      </c>
      <c r="R11" s="30"/>
    </row>
    <row r="12" spans="1:18" s="38" customFormat="1" ht="24.95" customHeight="1" x14ac:dyDescent="0.2">
      <c r="A12" s="30">
        <v>10</v>
      </c>
      <c r="B12" s="30" t="s">
        <v>53</v>
      </c>
      <c r="C12" s="31" t="s">
        <v>70</v>
      </c>
      <c r="D12" s="32">
        <v>11894.28</v>
      </c>
      <c r="E12" s="32" t="s">
        <v>13</v>
      </c>
      <c r="F12" s="33" t="s">
        <v>13</v>
      </c>
      <c r="G12" s="34">
        <v>1479</v>
      </c>
      <c r="H12" s="35">
        <v>48</v>
      </c>
      <c r="I12" s="35">
        <f>G12/H12</f>
        <v>30.8125</v>
      </c>
      <c r="J12" s="30">
        <v>12</v>
      </c>
      <c r="K12" s="30">
        <v>1</v>
      </c>
      <c r="L12" s="32">
        <v>11894.28</v>
      </c>
      <c r="M12" s="34">
        <v>1479</v>
      </c>
      <c r="N12" s="36">
        <v>45667</v>
      </c>
      <c r="O12" s="37" t="s">
        <v>15</v>
      </c>
      <c r="R12" s="30"/>
    </row>
    <row r="13" spans="1:18" s="38" customFormat="1" ht="24.95" customHeight="1" x14ac:dyDescent="0.2">
      <c r="A13" s="30">
        <v>11</v>
      </c>
      <c r="B13" s="30">
        <v>8</v>
      </c>
      <c r="C13" s="39" t="s">
        <v>31</v>
      </c>
      <c r="D13" s="32">
        <v>6842.24</v>
      </c>
      <c r="E13" s="32">
        <v>12212.66</v>
      </c>
      <c r="F13" s="33">
        <f>(D13-E13)/E13</f>
        <v>-0.43974203818005253</v>
      </c>
      <c r="G13" s="34">
        <v>1073</v>
      </c>
      <c r="H13" s="35">
        <v>21</v>
      </c>
      <c r="I13" s="35">
        <f>G13/H13</f>
        <v>51.095238095238095</v>
      </c>
      <c r="J13" s="30">
        <v>9</v>
      </c>
      <c r="K13" s="30">
        <v>6</v>
      </c>
      <c r="L13" s="32">
        <v>191230.8</v>
      </c>
      <c r="M13" s="34">
        <v>29504</v>
      </c>
      <c r="N13" s="36">
        <v>45632</v>
      </c>
      <c r="O13" s="37" t="s">
        <v>32</v>
      </c>
      <c r="R13" s="30"/>
    </row>
    <row r="14" spans="1:18" s="38" customFormat="1" ht="24.95" customHeight="1" x14ac:dyDescent="0.2">
      <c r="A14" s="30">
        <v>12</v>
      </c>
      <c r="B14" s="30" t="s">
        <v>53</v>
      </c>
      <c r="C14" s="31" t="s">
        <v>67</v>
      </c>
      <c r="D14" s="32">
        <v>6580</v>
      </c>
      <c r="E14" s="33" t="s">
        <v>13</v>
      </c>
      <c r="F14" s="33" t="s">
        <v>13</v>
      </c>
      <c r="G14" s="34">
        <v>933</v>
      </c>
      <c r="H14" s="33" t="s">
        <v>13</v>
      </c>
      <c r="I14" s="33" t="s">
        <v>13</v>
      </c>
      <c r="J14" s="30">
        <v>15</v>
      </c>
      <c r="K14" s="30">
        <v>1</v>
      </c>
      <c r="L14" s="32">
        <v>6580</v>
      </c>
      <c r="M14" s="34">
        <v>933</v>
      </c>
      <c r="N14" s="36">
        <v>45667</v>
      </c>
      <c r="O14" s="37" t="s">
        <v>16</v>
      </c>
      <c r="R14" s="30"/>
    </row>
    <row r="15" spans="1:18" s="38" customFormat="1" ht="24.95" customHeight="1" x14ac:dyDescent="0.2">
      <c r="A15" s="30">
        <v>13</v>
      </c>
      <c r="B15" s="30">
        <v>9</v>
      </c>
      <c r="C15" s="39" t="s">
        <v>30</v>
      </c>
      <c r="D15" s="32">
        <v>5752.33</v>
      </c>
      <c r="E15" s="32">
        <v>11775.74</v>
      </c>
      <c r="F15" s="33">
        <f>(D15-E15)/E15</f>
        <v>-0.51151010467282731</v>
      </c>
      <c r="G15" s="34">
        <v>721</v>
      </c>
      <c r="H15" s="35">
        <v>18</v>
      </c>
      <c r="I15" s="35">
        <f>G15/H15</f>
        <v>40.055555555555557</v>
      </c>
      <c r="J15" s="30">
        <v>6</v>
      </c>
      <c r="K15" s="30">
        <v>9</v>
      </c>
      <c r="L15" s="32">
        <v>711194.05</v>
      </c>
      <c r="M15" s="34">
        <v>86675</v>
      </c>
      <c r="N15" s="36">
        <v>45611</v>
      </c>
      <c r="O15" s="37" t="s">
        <v>25</v>
      </c>
      <c r="R15" s="30"/>
    </row>
    <row r="16" spans="1:18" s="38" customFormat="1" ht="24.95" customHeight="1" x14ac:dyDescent="0.2">
      <c r="A16" s="30">
        <v>14</v>
      </c>
      <c r="B16" s="30">
        <v>10</v>
      </c>
      <c r="C16" s="39" t="s">
        <v>33</v>
      </c>
      <c r="D16" s="32">
        <v>3203</v>
      </c>
      <c r="E16" s="32">
        <v>6046.3</v>
      </c>
      <c r="F16" s="33">
        <f>(D16-E16)/E16</f>
        <v>-0.47025453583183108</v>
      </c>
      <c r="G16" s="34">
        <v>495</v>
      </c>
      <c r="H16" s="35">
        <v>8</v>
      </c>
      <c r="I16" s="35">
        <f>G16/H16</f>
        <v>61.875</v>
      </c>
      <c r="J16" s="30">
        <v>4</v>
      </c>
      <c r="K16" s="30">
        <v>5</v>
      </c>
      <c r="L16" s="32">
        <v>63757.42</v>
      </c>
      <c r="M16" s="34">
        <v>9555</v>
      </c>
      <c r="N16" s="36">
        <v>45639</v>
      </c>
      <c r="O16" s="37" t="s">
        <v>14</v>
      </c>
      <c r="R16" s="30"/>
    </row>
    <row r="17" spans="1:19" s="38" customFormat="1" ht="24.95" customHeight="1" x14ac:dyDescent="0.2">
      <c r="A17" s="30">
        <v>15</v>
      </c>
      <c r="B17" s="30" t="s">
        <v>53</v>
      </c>
      <c r="C17" s="31" t="s">
        <v>71</v>
      </c>
      <c r="D17" s="32">
        <v>2761</v>
      </c>
      <c r="E17" s="32" t="s">
        <v>13</v>
      </c>
      <c r="F17" s="33" t="s">
        <v>13</v>
      </c>
      <c r="G17" s="34">
        <v>456</v>
      </c>
      <c r="H17" s="33" t="s">
        <v>13</v>
      </c>
      <c r="I17" s="33" t="s">
        <v>13</v>
      </c>
      <c r="J17" s="30">
        <v>12</v>
      </c>
      <c r="K17" s="30">
        <v>1</v>
      </c>
      <c r="L17" s="32">
        <v>2761</v>
      </c>
      <c r="M17" s="34">
        <v>456</v>
      </c>
      <c r="N17" s="36">
        <v>45667</v>
      </c>
      <c r="O17" s="37" t="s">
        <v>72</v>
      </c>
      <c r="R17" s="30"/>
    </row>
    <row r="18" spans="1:19" s="38" customFormat="1" ht="24.95" customHeight="1" x14ac:dyDescent="0.2">
      <c r="A18" s="30">
        <v>16</v>
      </c>
      <c r="B18" s="30">
        <v>13</v>
      </c>
      <c r="C18" s="39" t="s">
        <v>37</v>
      </c>
      <c r="D18" s="32">
        <v>1302.8</v>
      </c>
      <c r="E18" s="32">
        <v>1798.6</v>
      </c>
      <c r="F18" s="33">
        <f>(D18-E18)/E18</f>
        <v>-0.2756588457689314</v>
      </c>
      <c r="G18" s="34">
        <v>165</v>
      </c>
      <c r="H18" s="35">
        <v>5</v>
      </c>
      <c r="I18" s="35">
        <f>G18/H18</f>
        <v>33</v>
      </c>
      <c r="J18" s="30">
        <v>2</v>
      </c>
      <c r="K18" s="30">
        <v>8</v>
      </c>
      <c r="L18" s="32">
        <v>83829.420000000013</v>
      </c>
      <c r="M18" s="34">
        <v>11844</v>
      </c>
      <c r="N18" s="36">
        <v>45618</v>
      </c>
      <c r="O18" s="37" t="s">
        <v>17</v>
      </c>
      <c r="R18" s="30"/>
    </row>
    <row r="19" spans="1:19" s="38" customFormat="1" ht="24.95" customHeight="1" x14ac:dyDescent="0.2">
      <c r="A19" s="30">
        <v>17</v>
      </c>
      <c r="B19" s="13" t="s">
        <v>53</v>
      </c>
      <c r="C19" s="31" t="s">
        <v>68</v>
      </c>
      <c r="D19" s="32">
        <v>1078.76</v>
      </c>
      <c r="E19" s="32" t="s">
        <v>13</v>
      </c>
      <c r="F19" s="33" t="s">
        <v>13</v>
      </c>
      <c r="G19" s="34">
        <v>198</v>
      </c>
      <c r="H19" s="17">
        <v>18</v>
      </c>
      <c r="I19" s="17">
        <f>G19/H19</f>
        <v>11</v>
      </c>
      <c r="J19" s="13">
        <v>8</v>
      </c>
      <c r="K19" s="13">
        <v>1</v>
      </c>
      <c r="L19" s="32">
        <v>1078.76</v>
      </c>
      <c r="M19" s="34">
        <v>198</v>
      </c>
      <c r="N19" s="36">
        <v>45667</v>
      </c>
      <c r="O19" s="37" t="s">
        <v>17</v>
      </c>
      <c r="R19" s="30"/>
    </row>
    <row r="20" spans="1:19" s="38" customFormat="1" ht="24.95" customHeight="1" x14ac:dyDescent="0.2">
      <c r="A20" s="30">
        <v>18</v>
      </c>
      <c r="B20" s="30">
        <v>22</v>
      </c>
      <c r="C20" s="39" t="s">
        <v>39</v>
      </c>
      <c r="D20" s="32">
        <v>460</v>
      </c>
      <c r="E20" s="32">
        <v>586</v>
      </c>
      <c r="F20" s="33">
        <f>(D20-E20)/E20</f>
        <v>-0.21501706484641639</v>
      </c>
      <c r="G20" s="34">
        <v>73</v>
      </c>
      <c r="H20" s="32" t="s">
        <v>13</v>
      </c>
      <c r="I20" s="32" t="s">
        <v>13</v>
      </c>
      <c r="J20" s="30">
        <v>2</v>
      </c>
      <c r="K20" s="30">
        <v>6</v>
      </c>
      <c r="L20" s="32">
        <v>43292</v>
      </c>
      <c r="M20" s="34">
        <v>6230</v>
      </c>
      <c r="N20" s="36">
        <v>45632</v>
      </c>
      <c r="O20" s="37" t="s">
        <v>16</v>
      </c>
      <c r="R20" s="30"/>
    </row>
    <row r="21" spans="1:19" s="38" customFormat="1" ht="24.95" customHeight="1" x14ac:dyDescent="0.2">
      <c r="A21" s="30">
        <v>19</v>
      </c>
      <c r="B21" s="30">
        <v>14</v>
      </c>
      <c r="C21" s="39" t="s">
        <v>38</v>
      </c>
      <c r="D21" s="32">
        <v>443.11</v>
      </c>
      <c r="E21" s="32">
        <v>1663.56</v>
      </c>
      <c r="F21" s="33">
        <f>(D21-E21)/E21</f>
        <v>-0.73363750030056019</v>
      </c>
      <c r="G21" s="34">
        <v>75</v>
      </c>
      <c r="H21" s="35">
        <v>4</v>
      </c>
      <c r="I21" s="35">
        <f>G21/H21</f>
        <v>18.75</v>
      </c>
      <c r="J21" s="30">
        <v>3</v>
      </c>
      <c r="K21" s="30">
        <v>7</v>
      </c>
      <c r="L21" s="32">
        <v>84402.14</v>
      </c>
      <c r="M21" s="34">
        <v>13036</v>
      </c>
      <c r="N21" s="36">
        <v>45625</v>
      </c>
      <c r="O21" s="37" t="s">
        <v>15</v>
      </c>
      <c r="R21" s="30"/>
    </row>
    <row r="22" spans="1:19" s="38" customFormat="1" ht="24.95" customHeight="1" x14ac:dyDescent="0.2">
      <c r="A22" s="30">
        <v>20</v>
      </c>
      <c r="B22" s="30">
        <v>26</v>
      </c>
      <c r="C22" s="31" t="s">
        <v>60</v>
      </c>
      <c r="D22" s="32">
        <v>426.5</v>
      </c>
      <c r="E22" s="32">
        <v>331.00000000000023</v>
      </c>
      <c r="F22" s="33">
        <f>(D22-E22)/E22</f>
        <v>0.28851963746223475</v>
      </c>
      <c r="G22" s="34">
        <v>68</v>
      </c>
      <c r="H22" s="35">
        <v>2</v>
      </c>
      <c r="I22" s="35">
        <f>G22/H22</f>
        <v>34</v>
      </c>
      <c r="J22" s="30">
        <v>2</v>
      </c>
      <c r="K22" s="32" t="s">
        <v>13</v>
      </c>
      <c r="L22" s="32">
        <v>25355.989999999998</v>
      </c>
      <c r="M22" s="34">
        <v>3579</v>
      </c>
      <c r="N22" s="36">
        <v>45611</v>
      </c>
      <c r="O22" s="37" t="s">
        <v>45</v>
      </c>
      <c r="R22" s="30"/>
    </row>
    <row r="23" spans="1:19" s="38" customFormat="1" ht="24.95" customHeight="1" x14ac:dyDescent="0.2">
      <c r="A23" s="30">
        <v>21</v>
      </c>
      <c r="B23" s="30">
        <v>28</v>
      </c>
      <c r="C23" s="39" t="s">
        <v>49</v>
      </c>
      <c r="D23" s="32">
        <v>334.6</v>
      </c>
      <c r="E23" s="32">
        <v>176.7</v>
      </c>
      <c r="F23" s="33">
        <f>(D23-E23)/E23</f>
        <v>0.89360498019241674</v>
      </c>
      <c r="G23" s="34">
        <v>40</v>
      </c>
      <c r="H23" s="35">
        <v>2</v>
      </c>
      <c r="I23" s="35">
        <f>G23/H23</f>
        <v>20</v>
      </c>
      <c r="J23" s="30">
        <v>2</v>
      </c>
      <c r="K23" s="30">
        <v>16</v>
      </c>
      <c r="L23" s="32">
        <v>130511.60000000003</v>
      </c>
      <c r="M23" s="34">
        <v>19310</v>
      </c>
      <c r="N23" s="36">
        <v>45562</v>
      </c>
      <c r="O23" s="37" t="s">
        <v>17</v>
      </c>
      <c r="R23" s="30"/>
    </row>
    <row r="24" spans="1:19" s="38" customFormat="1" ht="24.95" customHeight="1" x14ac:dyDescent="0.2">
      <c r="A24" s="30">
        <v>22</v>
      </c>
      <c r="B24" s="30">
        <v>11</v>
      </c>
      <c r="C24" s="31" t="s">
        <v>54</v>
      </c>
      <c r="D24" s="32">
        <v>287</v>
      </c>
      <c r="E24" s="32">
        <v>4671.46</v>
      </c>
      <c r="F24" s="33">
        <f>(D24-E24)/E24</f>
        <v>-0.93856310446841029</v>
      </c>
      <c r="G24" s="34">
        <v>54</v>
      </c>
      <c r="H24" s="35">
        <v>4</v>
      </c>
      <c r="I24" s="35">
        <f>G24/H24</f>
        <v>13.5</v>
      </c>
      <c r="J24" s="30">
        <v>2</v>
      </c>
      <c r="K24" s="30">
        <v>2</v>
      </c>
      <c r="L24" s="32">
        <v>7219.84</v>
      </c>
      <c r="M24" s="34">
        <v>1046</v>
      </c>
      <c r="N24" s="36">
        <v>45660</v>
      </c>
      <c r="O24" s="37" t="s">
        <v>15</v>
      </c>
      <c r="R24" s="30"/>
    </row>
    <row r="25" spans="1:19" s="40" customFormat="1" ht="24.95" customHeight="1" x14ac:dyDescent="0.15">
      <c r="A25" s="30">
        <v>23</v>
      </c>
      <c r="B25" s="30">
        <v>20</v>
      </c>
      <c r="C25" s="31" t="s">
        <v>59</v>
      </c>
      <c r="D25" s="32">
        <v>275</v>
      </c>
      <c r="E25" s="32">
        <v>590.5</v>
      </c>
      <c r="F25" s="33">
        <f>(D25-E25)/E25</f>
        <v>-0.53429297205757831</v>
      </c>
      <c r="G25" s="34">
        <v>52</v>
      </c>
      <c r="H25" s="35">
        <v>4</v>
      </c>
      <c r="I25" s="35">
        <f>G25/H25</f>
        <v>13</v>
      </c>
      <c r="J25" s="30">
        <v>3</v>
      </c>
      <c r="K25" s="30">
        <v>2</v>
      </c>
      <c r="L25" s="32">
        <v>972.5</v>
      </c>
      <c r="M25" s="34">
        <v>184</v>
      </c>
      <c r="N25" s="36">
        <v>45660</v>
      </c>
      <c r="O25" s="37" t="s">
        <v>48</v>
      </c>
      <c r="R25" s="30"/>
      <c r="S25" s="38"/>
    </row>
    <row r="26" spans="1:19" s="40" customFormat="1" ht="24.95" customHeight="1" x14ac:dyDescent="0.15">
      <c r="A26" s="30">
        <v>24</v>
      </c>
      <c r="B26" s="30">
        <v>19</v>
      </c>
      <c r="C26" s="39" t="s">
        <v>42</v>
      </c>
      <c r="D26" s="32">
        <v>228</v>
      </c>
      <c r="E26" s="32">
        <v>741.5</v>
      </c>
      <c r="F26" s="33">
        <f>(D26-E26)/E26</f>
        <v>-0.69251517194875256</v>
      </c>
      <c r="G26" s="34">
        <v>45</v>
      </c>
      <c r="H26" s="35">
        <v>1</v>
      </c>
      <c r="I26" s="35">
        <f>G26/H26</f>
        <v>45</v>
      </c>
      <c r="J26" s="30">
        <v>1</v>
      </c>
      <c r="K26" s="30">
        <v>5</v>
      </c>
      <c r="L26" s="32">
        <v>5665.7</v>
      </c>
      <c r="M26" s="34">
        <v>863</v>
      </c>
      <c r="N26" s="36">
        <v>45639</v>
      </c>
      <c r="O26" s="37" t="s">
        <v>43</v>
      </c>
      <c r="R26" s="30"/>
      <c r="S26" s="38"/>
    </row>
    <row r="27" spans="1:19" ht="24.95" customHeight="1" x14ac:dyDescent="0.15">
      <c r="A27" s="30">
        <v>25</v>
      </c>
      <c r="B27" s="30">
        <v>24</v>
      </c>
      <c r="C27" s="39" t="s">
        <v>46</v>
      </c>
      <c r="D27" s="32">
        <v>184.7</v>
      </c>
      <c r="E27" s="32">
        <v>445.9</v>
      </c>
      <c r="F27" s="33">
        <f>(D27-E27)/E27</f>
        <v>-0.58578156537340209</v>
      </c>
      <c r="G27" s="34">
        <v>25</v>
      </c>
      <c r="H27" s="35">
        <v>2</v>
      </c>
      <c r="I27" s="35">
        <f>G27/H27</f>
        <v>12.5</v>
      </c>
      <c r="J27" s="30">
        <v>1</v>
      </c>
      <c r="K27" s="30">
        <v>18</v>
      </c>
      <c r="L27" s="32">
        <v>123803.63</v>
      </c>
      <c r="M27" s="34">
        <v>18580</v>
      </c>
      <c r="N27" s="36">
        <v>45548</v>
      </c>
      <c r="O27" s="30" t="s">
        <v>15</v>
      </c>
      <c r="R27" s="13"/>
      <c r="S27" s="2"/>
    </row>
    <row r="28" spans="1:19" s="40" customFormat="1" ht="24.75" customHeight="1" x14ac:dyDescent="0.15">
      <c r="A28" s="30">
        <v>26</v>
      </c>
      <c r="B28" s="30">
        <v>21</v>
      </c>
      <c r="C28" s="39" t="s">
        <v>44</v>
      </c>
      <c r="D28" s="32">
        <v>133.70000000000005</v>
      </c>
      <c r="E28" s="32">
        <v>589.5</v>
      </c>
      <c r="F28" s="33">
        <f>(D28-E28)/E28</f>
        <v>-0.77319762510602197</v>
      </c>
      <c r="G28" s="34">
        <v>17</v>
      </c>
      <c r="H28" s="35">
        <v>1</v>
      </c>
      <c r="I28" s="35">
        <f>G28/H28</f>
        <v>17</v>
      </c>
      <c r="J28" s="30">
        <v>1</v>
      </c>
      <c r="K28" s="30">
        <v>4</v>
      </c>
      <c r="L28" s="32">
        <v>5094.5</v>
      </c>
      <c r="M28" s="34">
        <v>947</v>
      </c>
      <c r="N28" s="36">
        <v>45646</v>
      </c>
      <c r="O28" s="37" t="s">
        <v>45</v>
      </c>
      <c r="R28" s="30"/>
      <c r="S28" s="38"/>
    </row>
    <row r="29" spans="1:19" ht="24.75" customHeight="1" x14ac:dyDescent="0.15">
      <c r="A29" s="30">
        <v>27</v>
      </c>
      <c r="B29" s="13" t="s">
        <v>13</v>
      </c>
      <c r="C29" s="31" t="s">
        <v>73</v>
      </c>
      <c r="D29" s="32">
        <v>88</v>
      </c>
      <c r="E29" s="32" t="s">
        <v>13</v>
      </c>
      <c r="F29" s="33" t="s">
        <v>13</v>
      </c>
      <c r="G29" s="34">
        <v>24</v>
      </c>
      <c r="H29" s="17">
        <v>1</v>
      </c>
      <c r="I29" s="35">
        <f>G29/H29</f>
        <v>24</v>
      </c>
      <c r="J29" s="13">
        <v>1</v>
      </c>
      <c r="K29" s="33" t="s">
        <v>13</v>
      </c>
      <c r="L29" s="32">
        <v>276973.59000000003</v>
      </c>
      <c r="M29" s="34">
        <v>50015</v>
      </c>
      <c r="N29" s="18">
        <v>45590</v>
      </c>
      <c r="O29" s="19" t="s">
        <v>32</v>
      </c>
    </row>
    <row r="30" spans="1:19" s="40" customFormat="1" ht="24.75" customHeight="1" x14ac:dyDescent="0.15">
      <c r="A30" s="30">
        <v>28</v>
      </c>
      <c r="B30" s="30">
        <v>29</v>
      </c>
      <c r="C30" s="39" t="s">
        <v>47</v>
      </c>
      <c r="D30" s="32">
        <v>59</v>
      </c>
      <c r="E30" s="32">
        <v>55</v>
      </c>
      <c r="F30" s="33">
        <f>(D30-E30)/E30</f>
        <v>7.2727272727272724E-2</v>
      </c>
      <c r="G30" s="34">
        <v>17</v>
      </c>
      <c r="H30" s="35">
        <v>1</v>
      </c>
      <c r="I30" s="35">
        <f>G30/H30</f>
        <v>17</v>
      </c>
      <c r="J30" s="30">
        <v>1</v>
      </c>
      <c r="K30" s="30">
        <v>7</v>
      </c>
      <c r="L30" s="32">
        <v>5405.19</v>
      </c>
      <c r="M30" s="34">
        <v>1604</v>
      </c>
      <c r="N30" s="36">
        <v>45625</v>
      </c>
      <c r="O30" s="37" t="s">
        <v>48</v>
      </c>
    </row>
    <row r="31" spans="1:19" ht="24.75" customHeight="1" x14ac:dyDescent="0.2">
      <c r="A31" s="42" t="s">
        <v>20</v>
      </c>
      <c r="B31" s="43" t="s">
        <v>20</v>
      </c>
      <c r="C31" s="44" t="s">
        <v>74</v>
      </c>
      <c r="D31" s="45">
        <f>SUBTOTAL(109,Table132[Pajamos 
(GBO)])</f>
        <v>481286.35000000003</v>
      </c>
      <c r="E31" s="45" t="s">
        <v>65</v>
      </c>
      <c r="F31" s="62">
        <f>(D31-E31)/E31</f>
        <v>-5.2852543476934577E-2</v>
      </c>
      <c r="G31" s="64">
        <f>SUBTOTAL(109,Table132[Žiūrovų sk. 
(ADM)])</f>
        <v>67469</v>
      </c>
      <c r="H31" s="42"/>
      <c r="I31" s="42"/>
      <c r="J31" s="42"/>
      <c r="K31" s="42"/>
      <c r="L31" s="66"/>
      <c r="M31" s="67"/>
      <c r="N31" s="69"/>
      <c r="O31" s="42"/>
    </row>
    <row r="32" spans="1:19" ht="24.75" hidden="1" customHeight="1" x14ac:dyDescent="0.15">
      <c r="A32" s="22"/>
      <c r="B32" s="22"/>
      <c r="C32" s="29"/>
      <c r="D32" s="23"/>
      <c r="E32" s="23"/>
      <c r="F32" s="24"/>
      <c r="G32" s="25"/>
      <c r="H32" s="26"/>
      <c r="I32" s="22"/>
      <c r="J32" s="26"/>
      <c r="K32" s="26"/>
      <c r="L32" s="23"/>
      <c r="M32" s="25"/>
      <c r="N32" s="27"/>
      <c r="O32" s="28"/>
    </row>
    <row r="33" spans="1:15" ht="24.95" hidden="1" customHeight="1" x14ac:dyDescent="0.15">
      <c r="A33" s="22"/>
      <c r="B33" s="22"/>
      <c r="C33" s="29"/>
      <c r="D33" s="23"/>
      <c r="E33" s="23"/>
      <c r="F33" s="24"/>
      <c r="G33" s="25"/>
      <c r="H33" s="26"/>
      <c r="I33" s="22"/>
      <c r="J33" s="26"/>
      <c r="K33" s="26"/>
      <c r="L33" s="23"/>
      <c r="M33" s="25"/>
      <c r="N33" s="27"/>
      <c r="O33" s="28"/>
    </row>
    <row r="34" spans="1:15" ht="24.95" hidden="1" customHeight="1" x14ac:dyDescent="0.15">
      <c r="A34" s="13"/>
      <c r="B34" s="21"/>
      <c r="C34" s="20"/>
      <c r="D34" s="14"/>
      <c r="E34" s="14"/>
      <c r="F34" s="15"/>
      <c r="G34" s="16"/>
      <c r="H34" s="13"/>
      <c r="I34" s="13"/>
      <c r="J34" s="13"/>
      <c r="K34" s="13"/>
      <c r="L34" s="14"/>
      <c r="M34" s="16"/>
      <c r="N34" s="18"/>
      <c r="O34" s="13"/>
    </row>
    <row r="35" spans="1:15" ht="24.95" hidden="1" customHeight="1" x14ac:dyDescent="0.15">
      <c r="B35" s="8"/>
      <c r="C35" s="10"/>
      <c r="D35" s="3"/>
      <c r="E35" s="3"/>
      <c r="F35" s="4"/>
      <c r="G35" s="6"/>
      <c r="H35" s="2"/>
      <c r="I35" s="7"/>
      <c r="J35" s="2"/>
      <c r="K35" s="2"/>
      <c r="L35" s="3"/>
      <c r="M35" s="6"/>
      <c r="O35" s="2"/>
    </row>
    <row r="36" spans="1:15" ht="24.95" hidden="1" customHeight="1" x14ac:dyDescent="0.15">
      <c r="B36" s="8"/>
      <c r="C36" s="10"/>
      <c r="D36" s="3"/>
      <c r="E36" s="3"/>
      <c r="F36" s="4"/>
      <c r="G36" s="6"/>
      <c r="H36" s="2"/>
      <c r="I36" s="7"/>
      <c r="J36" s="2"/>
      <c r="K36" s="2"/>
      <c r="L36" s="3"/>
      <c r="M36" s="6"/>
      <c r="O36" s="2"/>
    </row>
    <row r="37" spans="1:15" ht="24.95" hidden="1" customHeight="1" x14ac:dyDescent="0.15">
      <c r="B37" s="8"/>
      <c r="C37" s="10"/>
      <c r="D37" s="3"/>
      <c r="E37" s="3"/>
      <c r="F37" s="4"/>
      <c r="G37" s="6"/>
      <c r="H37" s="2"/>
      <c r="I37" s="7"/>
      <c r="J37" s="2"/>
      <c r="K37" s="2"/>
      <c r="L37" s="3"/>
      <c r="M37" s="6"/>
      <c r="O37" s="2"/>
    </row>
    <row r="38" spans="1:15" ht="24.95" hidden="1" customHeight="1" x14ac:dyDescent="0.15">
      <c r="B38" s="8"/>
      <c r="C38" s="10"/>
      <c r="D38" s="3"/>
      <c r="E38" s="3"/>
      <c r="F38" s="4"/>
      <c r="G38" s="6"/>
      <c r="H38" s="2"/>
      <c r="I38" s="7"/>
      <c r="J38" s="2"/>
      <c r="K38" s="2"/>
      <c r="L38" s="3"/>
      <c r="M38" s="6"/>
      <c r="O38" s="2"/>
    </row>
    <row r="39" spans="1:15" ht="24.95" hidden="1" customHeight="1" x14ac:dyDescent="0.15">
      <c r="B39" s="8"/>
      <c r="C39" s="10"/>
      <c r="D39" s="3"/>
      <c r="E39" s="3"/>
      <c r="F39" s="4"/>
      <c r="G39" s="6"/>
      <c r="H39" s="2"/>
      <c r="I39" s="7"/>
      <c r="J39" s="2"/>
      <c r="K39" s="2"/>
      <c r="L39" s="3"/>
      <c r="M39" s="6"/>
      <c r="O39" s="2"/>
    </row>
    <row r="40" spans="1:15" ht="24.95" hidden="1" customHeight="1" x14ac:dyDescent="0.15">
      <c r="B40" s="8"/>
      <c r="C40" s="10"/>
      <c r="E40" s="3"/>
      <c r="F40" s="4"/>
      <c r="G40" s="6"/>
      <c r="H40" s="2"/>
      <c r="I40" s="7"/>
      <c r="J40" s="2"/>
      <c r="K40" s="2"/>
      <c r="L40" s="3"/>
      <c r="M40" s="6"/>
      <c r="O40" s="2"/>
    </row>
    <row r="41" spans="1:15" ht="24.95" hidden="1" customHeight="1" x14ac:dyDescent="0.15">
      <c r="B41" s="8"/>
      <c r="C41" s="10"/>
      <c r="E41" s="3"/>
      <c r="F41" s="4"/>
      <c r="G41" s="6"/>
      <c r="H41" s="2"/>
      <c r="I41" s="7"/>
      <c r="J41" s="2"/>
      <c r="K41" s="2"/>
      <c r="L41" s="3"/>
      <c r="M41" s="6"/>
      <c r="O41" s="2"/>
    </row>
    <row r="42" spans="1:15" ht="24.95" hidden="1" customHeight="1" x14ac:dyDescent="0.15">
      <c r="B42" s="8"/>
      <c r="C42" s="10"/>
      <c r="E42" s="3"/>
      <c r="F42" s="4"/>
      <c r="G42" s="6"/>
      <c r="H42" s="2"/>
      <c r="I42" s="7"/>
      <c r="J42" s="2"/>
      <c r="K42" s="2"/>
      <c r="L42" s="3"/>
      <c r="M42" s="6"/>
      <c r="O42" s="2"/>
    </row>
    <row r="43" spans="1:15" ht="24.95" hidden="1" customHeight="1" x14ac:dyDescent="0.15">
      <c r="B43" s="8"/>
      <c r="C43" s="10"/>
      <c r="E43" s="3"/>
      <c r="F43" s="4"/>
      <c r="G43" s="6"/>
      <c r="H43" s="2"/>
      <c r="I43" s="7"/>
      <c r="J43" s="2"/>
      <c r="K43" s="2"/>
      <c r="L43" s="3"/>
      <c r="M43" s="6"/>
      <c r="O43" s="2"/>
    </row>
    <row r="44" spans="1:15" ht="24.95" hidden="1" customHeight="1" x14ac:dyDescent="0.15">
      <c r="B44" s="8"/>
      <c r="C44" s="10"/>
      <c r="E44" s="3"/>
      <c r="F44" s="4"/>
      <c r="G44" s="6"/>
      <c r="H44" s="2"/>
      <c r="I44" s="7"/>
      <c r="J44" s="2"/>
      <c r="K44" s="2"/>
      <c r="L44" s="3"/>
      <c r="M44" s="6"/>
      <c r="O44" s="2"/>
    </row>
    <row r="45" spans="1:15" ht="24.95" hidden="1" customHeight="1" x14ac:dyDescent="0.15">
      <c r="B45" s="8"/>
      <c r="C45" s="10"/>
      <c r="E45" s="3"/>
      <c r="F45" s="4"/>
      <c r="G45" s="6"/>
      <c r="H45" s="2"/>
      <c r="I45" s="7"/>
      <c r="J45" s="2"/>
      <c r="K45" s="2"/>
      <c r="L45" s="3"/>
      <c r="M45" s="6"/>
      <c r="O45" s="2"/>
    </row>
    <row r="46" spans="1:15" ht="24.95" hidden="1" customHeight="1" x14ac:dyDescent="0.15">
      <c r="B46" s="8"/>
      <c r="C46" s="11"/>
      <c r="F46" s="4"/>
      <c r="I46" s="7"/>
      <c r="L46" s="3"/>
      <c r="O46" s="2"/>
    </row>
    <row r="47" spans="1:15" ht="24.95" hidden="1" customHeight="1" x14ac:dyDescent="0.15">
      <c r="B47" s="8"/>
      <c r="C47" s="11"/>
      <c r="F47" s="4"/>
      <c r="I47" s="7"/>
      <c r="L47" s="3"/>
      <c r="O47" s="2"/>
    </row>
    <row r="48" spans="1:15" ht="24.95" hidden="1" customHeight="1" x14ac:dyDescent="0.15">
      <c r="B48" s="8"/>
      <c r="C48" s="11"/>
      <c r="F48" s="4"/>
      <c r="I48" s="7"/>
      <c r="L48" s="3"/>
    </row>
    <row r="49" spans="2:12" hidden="1" x14ac:dyDescent="0.15">
      <c r="B49" s="8"/>
      <c r="C49" s="11"/>
      <c r="F49" s="4"/>
      <c r="L49" s="3"/>
    </row>
    <row r="50" spans="2:12" hidden="1" x14ac:dyDescent="0.15">
      <c r="F50" s="4"/>
      <c r="L50" s="3"/>
    </row>
    <row r="51" spans="2:12" hidden="1" x14ac:dyDescent="0.15">
      <c r="F51" s="4"/>
      <c r="L51" s="3"/>
    </row>
    <row r="52" spans="2:12" hidden="1" x14ac:dyDescent="0.15">
      <c r="F52" s="4"/>
      <c r="L52" s="3"/>
    </row>
    <row r="53" spans="2:12" hidden="1" x14ac:dyDescent="0.15">
      <c r="F53" s="4"/>
      <c r="L53" s="3"/>
    </row>
    <row r="54" spans="2:12" hidden="1" x14ac:dyDescent="0.15">
      <c r="F54" s="4"/>
      <c r="L54" s="3"/>
    </row>
    <row r="55" spans="2:12" hidden="1" x14ac:dyDescent="0.15">
      <c r="F55" s="4"/>
      <c r="L55" s="3"/>
    </row>
    <row r="56" spans="2:12" hidden="1" x14ac:dyDescent="0.15">
      <c r="F56" s="4"/>
      <c r="L56" s="3"/>
    </row>
    <row r="57" spans="2:12" hidden="1" x14ac:dyDescent="0.15">
      <c r="F57" s="4"/>
      <c r="L57" s="3"/>
    </row>
    <row r="58" spans="2:12" hidden="1" x14ac:dyDescent="0.15">
      <c r="F58" s="4"/>
      <c r="L58" s="3"/>
    </row>
    <row r="59" spans="2:12" hidden="1" x14ac:dyDescent="0.15">
      <c r="F59" s="4"/>
      <c r="L59" s="3"/>
    </row>
    <row r="60" spans="2:12" hidden="1" x14ac:dyDescent="0.15">
      <c r="F60" s="4"/>
      <c r="L60" s="3"/>
    </row>
    <row r="61" spans="2:12" hidden="1" x14ac:dyDescent="0.15">
      <c r="F61" s="4"/>
      <c r="L61" s="3"/>
    </row>
    <row r="62" spans="2:12" hidden="1" x14ac:dyDescent="0.15">
      <c r="F62" s="4"/>
      <c r="L62" s="3"/>
    </row>
    <row r="63" spans="2:12" hidden="1" x14ac:dyDescent="0.15">
      <c r="F63" s="4"/>
      <c r="L63" s="3"/>
    </row>
    <row r="64" spans="2:12" hidden="1" x14ac:dyDescent="0.15">
      <c r="F64" s="4"/>
    </row>
    <row r="65" spans="6:6" hidden="1" x14ac:dyDescent="0.15">
      <c r="F65" s="4"/>
    </row>
    <row r="66" spans="6:6" hidden="1" x14ac:dyDescent="0.15">
      <c r="F66" s="4"/>
    </row>
    <row r="67" spans="6:6" hidden="1" x14ac:dyDescent="0.15">
      <c r="F67" s="4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XFC68"/>
  <sheetViews>
    <sheetView zoomScale="60" zoomScaleNormal="60" workbookViewId="0">
      <selection activeCell="L15" sqref="L15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5" width="20.7109375" style="5" customWidth="1"/>
    <col min="6" max="6" width="20.7109375" style="1" customWidth="1"/>
    <col min="7" max="7" width="20.7109375" style="65" customWidth="1"/>
    <col min="8" max="11" width="20.7109375" style="1" customWidth="1"/>
    <col min="12" max="12" width="20.7109375" style="5" customWidth="1"/>
    <col min="13" max="13" width="20.7109375" style="65" customWidth="1"/>
    <col min="14" max="14" width="20.7109375" style="12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8" customFormat="1" ht="40.5" customHeight="1" thickBot="1" x14ac:dyDescent="0.25">
      <c r="A1" s="70" t="s">
        <v>64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s="9" customFormat="1" ht="63.75" customHeight="1" thickBot="1" x14ac:dyDescent="0.25">
      <c r="A2" s="41" t="s">
        <v>20</v>
      </c>
      <c r="B2" s="46" t="s">
        <v>21</v>
      </c>
      <c r="C2" s="41" t="s">
        <v>0</v>
      </c>
      <c r="D2" s="61" t="s">
        <v>1</v>
      </c>
      <c r="E2" s="61" t="s">
        <v>2</v>
      </c>
      <c r="F2" s="41" t="s">
        <v>3</v>
      </c>
      <c r="G2" s="63" t="s">
        <v>4</v>
      </c>
      <c r="H2" s="41" t="s">
        <v>5</v>
      </c>
      <c r="I2" s="41" t="s">
        <v>6</v>
      </c>
      <c r="J2" s="41" t="s">
        <v>7</v>
      </c>
      <c r="K2" s="41" t="s">
        <v>8</v>
      </c>
      <c r="L2" s="61" t="s">
        <v>9</v>
      </c>
      <c r="M2" s="63" t="s">
        <v>10</v>
      </c>
      <c r="N2" s="68" t="s">
        <v>11</v>
      </c>
      <c r="O2" s="41" t="s">
        <v>12</v>
      </c>
    </row>
    <row r="3" spans="1:18" s="38" customFormat="1" ht="24.95" customHeight="1" x14ac:dyDescent="0.2">
      <c r="A3" s="30">
        <v>1</v>
      </c>
      <c r="B3" s="30">
        <v>1</v>
      </c>
      <c r="C3" s="39" t="s">
        <v>22</v>
      </c>
      <c r="D3" s="32">
        <v>138069</v>
      </c>
      <c r="E3" s="32">
        <v>195363</v>
      </c>
      <c r="F3" s="33">
        <f>(D3-E3)/E3</f>
        <v>-0.29326945225042611</v>
      </c>
      <c r="G3" s="34">
        <v>17131</v>
      </c>
      <c r="H3" s="35" t="s">
        <v>13</v>
      </c>
      <c r="I3" s="32" t="s">
        <v>13</v>
      </c>
      <c r="J3" s="32" t="s">
        <v>13</v>
      </c>
      <c r="K3" s="30">
        <v>3</v>
      </c>
      <c r="L3" s="32">
        <v>694757</v>
      </c>
      <c r="M3" s="34">
        <v>88205</v>
      </c>
      <c r="N3" s="36">
        <v>45646</v>
      </c>
      <c r="O3" s="37" t="s">
        <v>23</v>
      </c>
    </row>
    <row r="4" spans="1:18" s="38" customFormat="1" ht="24.95" customHeight="1" x14ac:dyDescent="0.2">
      <c r="A4" s="30">
        <v>2</v>
      </c>
      <c r="B4" s="30">
        <v>2</v>
      </c>
      <c r="C4" s="39" t="s">
        <v>24</v>
      </c>
      <c r="D4" s="32">
        <v>128182.61</v>
      </c>
      <c r="E4" s="32">
        <v>147709.32999999999</v>
      </c>
      <c r="F4" s="33">
        <f>(D4-E4)/E4</f>
        <v>-0.13219693028192592</v>
      </c>
      <c r="G4" s="34">
        <v>21285</v>
      </c>
      <c r="H4" s="35">
        <v>227</v>
      </c>
      <c r="I4" s="35">
        <f>G4/H4</f>
        <v>93.766519823788542</v>
      </c>
      <c r="J4" s="30">
        <v>23</v>
      </c>
      <c r="K4" s="30">
        <v>2</v>
      </c>
      <c r="L4" s="32">
        <v>415414.99</v>
      </c>
      <c r="M4" s="34">
        <v>69052</v>
      </c>
      <c r="N4" s="36">
        <v>45653</v>
      </c>
      <c r="O4" s="37" t="s">
        <v>25</v>
      </c>
    </row>
    <row r="5" spans="1:18" s="38" customFormat="1" ht="24.95" customHeight="1" x14ac:dyDescent="0.2">
      <c r="A5" s="30">
        <v>3</v>
      </c>
      <c r="B5" s="13" t="s">
        <v>53</v>
      </c>
      <c r="C5" s="31" t="s">
        <v>57</v>
      </c>
      <c r="D5" s="32">
        <v>64880.67</v>
      </c>
      <c r="E5" s="14" t="s">
        <v>13</v>
      </c>
      <c r="F5" s="15" t="s">
        <v>13</v>
      </c>
      <c r="G5" s="34">
        <v>7998</v>
      </c>
      <c r="H5" s="17">
        <v>118</v>
      </c>
      <c r="I5" s="17">
        <v>80.2</v>
      </c>
      <c r="J5" s="13">
        <v>17</v>
      </c>
      <c r="K5" s="13">
        <v>1</v>
      </c>
      <c r="L5" s="14">
        <v>81024.02</v>
      </c>
      <c r="M5" s="16">
        <v>10003</v>
      </c>
      <c r="N5" s="18">
        <v>45660</v>
      </c>
      <c r="O5" s="19" t="s">
        <v>32</v>
      </c>
      <c r="R5" s="30"/>
    </row>
    <row r="6" spans="1:18" s="38" customFormat="1" ht="24.95" customHeight="1" x14ac:dyDescent="0.2">
      <c r="A6" s="30">
        <v>4</v>
      </c>
      <c r="B6" s="30">
        <v>3</v>
      </c>
      <c r="C6" s="39" t="s">
        <v>26</v>
      </c>
      <c r="D6" s="59">
        <v>51257.98</v>
      </c>
      <c r="E6" s="32">
        <v>78907.42</v>
      </c>
      <c r="F6" s="33">
        <f>(D6-E6)/E6</f>
        <v>-0.35040354886777436</v>
      </c>
      <c r="G6" s="60">
        <v>8500</v>
      </c>
      <c r="H6" s="35">
        <v>108</v>
      </c>
      <c r="I6" s="35">
        <f>G6/H6</f>
        <v>78.703703703703709</v>
      </c>
      <c r="J6" s="34">
        <v>16</v>
      </c>
      <c r="K6" s="34">
        <v>6</v>
      </c>
      <c r="L6" s="59">
        <v>976755.35</v>
      </c>
      <c r="M6" s="60">
        <v>158423</v>
      </c>
      <c r="N6" s="36">
        <v>45625</v>
      </c>
      <c r="O6" s="37" t="s">
        <v>19</v>
      </c>
      <c r="R6" s="30"/>
    </row>
    <row r="7" spans="1:18" s="38" customFormat="1" ht="24.95" customHeight="1" x14ac:dyDescent="0.2">
      <c r="A7" s="30">
        <v>5</v>
      </c>
      <c r="B7" s="30">
        <v>4</v>
      </c>
      <c r="C7" s="39" t="s">
        <v>27</v>
      </c>
      <c r="D7" s="32">
        <v>35857.22</v>
      </c>
      <c r="E7" s="32">
        <v>59357</v>
      </c>
      <c r="F7" s="33">
        <f>(D7-E7)/E7</f>
        <v>-0.39590579038698043</v>
      </c>
      <c r="G7" s="34">
        <v>5761</v>
      </c>
      <c r="H7" s="35">
        <v>103</v>
      </c>
      <c r="I7" s="35">
        <f>G7/H7</f>
        <v>55.932038834951456</v>
      </c>
      <c r="J7" s="30">
        <v>25</v>
      </c>
      <c r="K7" s="30">
        <v>3</v>
      </c>
      <c r="L7" s="32">
        <v>252476.86</v>
      </c>
      <c r="M7" s="34">
        <v>40056</v>
      </c>
      <c r="N7" s="36">
        <v>45646</v>
      </c>
      <c r="O7" s="37" t="s">
        <v>19</v>
      </c>
      <c r="R7" s="30"/>
    </row>
    <row r="8" spans="1:18" s="38" customFormat="1" ht="24.95" customHeight="1" x14ac:dyDescent="0.2">
      <c r="A8" s="30">
        <v>6</v>
      </c>
      <c r="B8" s="52" t="s">
        <v>53</v>
      </c>
      <c r="C8" s="31" t="s">
        <v>52</v>
      </c>
      <c r="D8" s="49">
        <v>19930</v>
      </c>
      <c r="E8" s="14" t="s">
        <v>13</v>
      </c>
      <c r="F8" s="47" t="s">
        <v>13</v>
      </c>
      <c r="G8" s="50">
        <v>2875</v>
      </c>
      <c r="H8" s="58" t="s">
        <v>13</v>
      </c>
      <c r="I8" s="47" t="s">
        <v>13</v>
      </c>
      <c r="J8" s="52">
        <v>17</v>
      </c>
      <c r="K8" s="52">
        <v>1</v>
      </c>
      <c r="L8" s="49">
        <v>19930</v>
      </c>
      <c r="M8" s="50">
        <v>2875</v>
      </c>
      <c r="N8" s="18">
        <v>45660</v>
      </c>
      <c r="O8" s="54" t="s">
        <v>16</v>
      </c>
      <c r="R8" s="30"/>
    </row>
    <row r="9" spans="1:18" s="38" customFormat="1" ht="24.95" customHeight="1" x14ac:dyDescent="0.2">
      <c r="A9" s="30">
        <v>7</v>
      </c>
      <c r="B9" s="30">
        <v>5</v>
      </c>
      <c r="C9" s="39" t="s">
        <v>28</v>
      </c>
      <c r="D9" s="32">
        <v>19229</v>
      </c>
      <c r="E9" s="32">
        <v>30029</v>
      </c>
      <c r="F9" s="33">
        <f>(D9-E9)/E9</f>
        <v>-0.35965233607512737</v>
      </c>
      <c r="G9" s="34">
        <v>2565</v>
      </c>
      <c r="H9" s="35">
        <v>23</v>
      </c>
      <c r="I9" s="35">
        <f t="shared" ref="I9:I17" si="0">G9/H9</f>
        <v>111.52173913043478</v>
      </c>
      <c r="J9" s="30">
        <v>11</v>
      </c>
      <c r="K9" s="30">
        <v>2</v>
      </c>
      <c r="L9" s="32">
        <v>67569</v>
      </c>
      <c r="M9" s="34">
        <v>9185</v>
      </c>
      <c r="N9" s="36">
        <v>45653</v>
      </c>
      <c r="O9" s="37" t="s">
        <v>29</v>
      </c>
      <c r="R9" s="30"/>
    </row>
    <row r="10" spans="1:18" s="38" customFormat="1" ht="24.95" customHeight="1" x14ac:dyDescent="0.2">
      <c r="A10" s="30">
        <v>8</v>
      </c>
      <c r="B10" s="30">
        <v>7</v>
      </c>
      <c r="C10" s="39" t="s">
        <v>31</v>
      </c>
      <c r="D10" s="32">
        <v>12212.66</v>
      </c>
      <c r="E10" s="32">
        <v>20127.61</v>
      </c>
      <c r="F10" s="33">
        <f>(D10-E10)/E10</f>
        <v>-0.39323844212005304</v>
      </c>
      <c r="G10" s="34">
        <v>1916</v>
      </c>
      <c r="H10" s="35">
        <v>31</v>
      </c>
      <c r="I10" s="35">
        <f t="shared" si="0"/>
        <v>61.806451612903224</v>
      </c>
      <c r="J10" s="30">
        <v>12</v>
      </c>
      <c r="K10" s="30">
        <v>5</v>
      </c>
      <c r="L10" s="32">
        <v>181974.14</v>
      </c>
      <c r="M10" s="34">
        <v>28046</v>
      </c>
      <c r="N10" s="36">
        <v>45632</v>
      </c>
      <c r="O10" s="37" t="s">
        <v>32</v>
      </c>
      <c r="R10" s="30"/>
    </row>
    <row r="11" spans="1:18" s="38" customFormat="1" ht="24.95" customHeight="1" x14ac:dyDescent="0.2">
      <c r="A11" s="30">
        <v>9</v>
      </c>
      <c r="B11" s="30">
        <v>6</v>
      </c>
      <c r="C11" s="39" t="s">
        <v>30</v>
      </c>
      <c r="D11" s="32">
        <v>11775.74</v>
      </c>
      <c r="E11" s="32">
        <v>21113.360000000001</v>
      </c>
      <c r="F11" s="33">
        <f>(D11-E11)/E11</f>
        <v>-0.44226120333286606</v>
      </c>
      <c r="G11" s="34">
        <v>1505</v>
      </c>
      <c r="H11" s="35">
        <v>33</v>
      </c>
      <c r="I11" s="35">
        <f t="shared" si="0"/>
        <v>45.606060606060609</v>
      </c>
      <c r="J11" s="30">
        <v>9</v>
      </c>
      <c r="K11" s="30">
        <v>8</v>
      </c>
      <c r="L11" s="32">
        <v>702177.12</v>
      </c>
      <c r="M11" s="34">
        <v>85484</v>
      </c>
      <c r="N11" s="36">
        <v>45611</v>
      </c>
      <c r="O11" s="37" t="s">
        <v>25</v>
      </c>
      <c r="R11" s="30"/>
    </row>
    <row r="12" spans="1:18" s="38" customFormat="1" ht="24.95" customHeight="1" x14ac:dyDescent="0.2">
      <c r="A12" s="30">
        <v>10</v>
      </c>
      <c r="B12" s="30">
        <v>8</v>
      </c>
      <c r="C12" s="39" t="s">
        <v>33</v>
      </c>
      <c r="D12" s="32">
        <v>6046.3</v>
      </c>
      <c r="E12" s="32">
        <v>8504.69</v>
      </c>
      <c r="F12" s="33">
        <f>(D12-E12)/E12</f>
        <v>-0.28906285825820816</v>
      </c>
      <c r="G12" s="34">
        <v>894</v>
      </c>
      <c r="H12" s="35">
        <v>12</v>
      </c>
      <c r="I12" s="35">
        <f t="shared" si="0"/>
        <v>74.5</v>
      </c>
      <c r="J12" s="30">
        <v>5</v>
      </c>
      <c r="K12" s="30">
        <v>4</v>
      </c>
      <c r="L12" s="32">
        <v>58606.28</v>
      </c>
      <c r="M12" s="34">
        <v>8667</v>
      </c>
      <c r="N12" s="36">
        <v>45639</v>
      </c>
      <c r="O12" s="37" t="s">
        <v>14</v>
      </c>
      <c r="R12" s="30"/>
    </row>
    <row r="13" spans="1:18" s="38" customFormat="1" ht="24.95" customHeight="1" x14ac:dyDescent="0.2">
      <c r="A13" s="30">
        <v>11</v>
      </c>
      <c r="B13" s="13" t="s">
        <v>53</v>
      </c>
      <c r="C13" s="31" t="s">
        <v>54</v>
      </c>
      <c r="D13" s="32">
        <v>4671.46</v>
      </c>
      <c r="E13" s="14" t="s">
        <v>13</v>
      </c>
      <c r="F13" s="47" t="s">
        <v>13</v>
      </c>
      <c r="G13" s="34">
        <v>640</v>
      </c>
      <c r="H13" s="17">
        <v>40</v>
      </c>
      <c r="I13" s="17">
        <f t="shared" si="0"/>
        <v>16</v>
      </c>
      <c r="J13" s="13">
        <v>17</v>
      </c>
      <c r="K13" s="13">
        <v>1</v>
      </c>
      <c r="L13" s="14">
        <v>5598.36</v>
      </c>
      <c r="M13" s="16">
        <v>767</v>
      </c>
      <c r="N13" s="18">
        <v>45660</v>
      </c>
      <c r="O13" s="54" t="s">
        <v>15</v>
      </c>
      <c r="R13" s="30"/>
    </row>
    <row r="14" spans="1:18" s="38" customFormat="1" ht="24.95" customHeight="1" x14ac:dyDescent="0.2">
      <c r="A14" s="30">
        <v>12</v>
      </c>
      <c r="B14" s="13" t="s">
        <v>56</v>
      </c>
      <c r="C14" s="31" t="s">
        <v>61</v>
      </c>
      <c r="D14" s="32">
        <v>2705</v>
      </c>
      <c r="E14" s="14" t="s">
        <v>13</v>
      </c>
      <c r="F14" s="15" t="s">
        <v>13</v>
      </c>
      <c r="G14" s="34">
        <v>383</v>
      </c>
      <c r="H14" s="17">
        <v>4</v>
      </c>
      <c r="I14" s="17">
        <f t="shared" si="0"/>
        <v>95.75</v>
      </c>
      <c r="J14" s="13">
        <v>3</v>
      </c>
      <c r="K14" s="13">
        <v>0</v>
      </c>
      <c r="L14" s="14">
        <v>8155</v>
      </c>
      <c r="M14" s="16">
        <v>903</v>
      </c>
      <c r="N14" s="18" t="s">
        <v>58</v>
      </c>
      <c r="O14" s="19" t="s">
        <v>43</v>
      </c>
      <c r="R14" s="30"/>
    </row>
    <row r="15" spans="1:18" s="38" customFormat="1" ht="24.95" customHeight="1" x14ac:dyDescent="0.2">
      <c r="A15" s="30">
        <v>13</v>
      </c>
      <c r="B15" s="30">
        <v>12</v>
      </c>
      <c r="C15" s="39" t="s">
        <v>37</v>
      </c>
      <c r="D15" s="32">
        <v>1798.6</v>
      </c>
      <c r="E15" s="32">
        <v>2262.63</v>
      </c>
      <c r="F15" s="33">
        <f>(D15-E15)/E15</f>
        <v>-0.2050843487446026</v>
      </c>
      <c r="G15" s="34">
        <v>229</v>
      </c>
      <c r="H15" s="35">
        <v>5</v>
      </c>
      <c r="I15" s="35">
        <f t="shared" si="0"/>
        <v>45.8</v>
      </c>
      <c r="J15" s="30">
        <v>2</v>
      </c>
      <c r="K15" s="30">
        <v>7</v>
      </c>
      <c r="L15" s="32">
        <v>81999.150000000009</v>
      </c>
      <c r="M15" s="34">
        <v>11592</v>
      </c>
      <c r="N15" s="36">
        <v>45618</v>
      </c>
      <c r="O15" s="37" t="s">
        <v>17</v>
      </c>
      <c r="R15" s="30"/>
    </row>
    <row r="16" spans="1:18" s="38" customFormat="1" ht="24.95" customHeight="1" x14ac:dyDescent="0.2">
      <c r="A16" s="30">
        <v>14</v>
      </c>
      <c r="B16" s="30">
        <v>13</v>
      </c>
      <c r="C16" s="39" t="s">
        <v>38</v>
      </c>
      <c r="D16" s="32">
        <v>1663.56</v>
      </c>
      <c r="E16" s="32">
        <v>2079.12</v>
      </c>
      <c r="F16" s="33">
        <f>(D16-E16)/E16</f>
        <v>-0.19987302320212397</v>
      </c>
      <c r="G16" s="34">
        <v>257</v>
      </c>
      <c r="H16" s="35">
        <v>10</v>
      </c>
      <c r="I16" s="35">
        <f t="shared" si="0"/>
        <v>25.7</v>
      </c>
      <c r="J16" s="30">
        <v>5</v>
      </c>
      <c r="K16" s="30">
        <v>6</v>
      </c>
      <c r="L16" s="32">
        <v>83495.429999999993</v>
      </c>
      <c r="M16" s="34">
        <v>12880</v>
      </c>
      <c r="N16" s="36">
        <v>45625</v>
      </c>
      <c r="O16" s="37" t="s">
        <v>15</v>
      </c>
      <c r="R16" s="30"/>
    </row>
    <row r="17" spans="1:19" s="38" customFormat="1" ht="24.95" customHeight="1" x14ac:dyDescent="0.2">
      <c r="A17" s="30">
        <v>15</v>
      </c>
      <c r="B17" s="13" t="s">
        <v>56</v>
      </c>
      <c r="C17" s="31" t="s">
        <v>55</v>
      </c>
      <c r="D17" s="32">
        <v>1527.72</v>
      </c>
      <c r="E17" s="14" t="s">
        <v>13</v>
      </c>
      <c r="F17" s="47" t="s">
        <v>13</v>
      </c>
      <c r="G17" s="34">
        <v>273</v>
      </c>
      <c r="H17" s="17">
        <v>5</v>
      </c>
      <c r="I17" s="17">
        <f t="shared" si="0"/>
        <v>54.6</v>
      </c>
      <c r="J17" s="13">
        <v>5</v>
      </c>
      <c r="K17" s="13">
        <v>0</v>
      </c>
      <c r="L17" s="14">
        <v>1527.72</v>
      </c>
      <c r="M17" s="16">
        <v>273</v>
      </c>
      <c r="N17" s="18" t="s">
        <v>58</v>
      </c>
      <c r="O17" s="54" t="s">
        <v>15</v>
      </c>
      <c r="R17" s="30"/>
    </row>
    <row r="18" spans="1:19" s="38" customFormat="1" ht="24.95" customHeight="1" x14ac:dyDescent="0.2">
      <c r="A18" s="30">
        <v>16</v>
      </c>
      <c r="B18" s="30">
        <v>9</v>
      </c>
      <c r="C18" s="39" t="s">
        <v>34</v>
      </c>
      <c r="D18" s="32">
        <v>1269</v>
      </c>
      <c r="E18" s="32">
        <v>6104</v>
      </c>
      <c r="F18" s="33">
        <f>(D18-E18)/E18</f>
        <v>-0.79210353866317174</v>
      </c>
      <c r="G18" s="34">
        <v>216</v>
      </c>
      <c r="H18" s="35" t="s">
        <v>13</v>
      </c>
      <c r="I18" s="35" t="s">
        <v>13</v>
      </c>
      <c r="J18" s="30">
        <v>9</v>
      </c>
      <c r="K18" s="30">
        <v>4</v>
      </c>
      <c r="L18" s="32">
        <v>58296</v>
      </c>
      <c r="M18" s="34">
        <v>11597</v>
      </c>
      <c r="N18" s="36">
        <v>45639</v>
      </c>
      <c r="O18" s="37" t="s">
        <v>16</v>
      </c>
      <c r="R18" s="30"/>
    </row>
    <row r="19" spans="1:19" s="38" customFormat="1" ht="24.95" customHeight="1" x14ac:dyDescent="0.2">
      <c r="A19" s="30">
        <v>17</v>
      </c>
      <c r="B19" s="30">
        <v>10</v>
      </c>
      <c r="C19" s="31" t="s">
        <v>35</v>
      </c>
      <c r="D19" s="59">
        <v>1189.9100000000001</v>
      </c>
      <c r="E19" s="32">
        <v>5270.21</v>
      </c>
      <c r="F19" s="33">
        <f>(D19-E19)/E19</f>
        <v>-0.77421962312697223</v>
      </c>
      <c r="G19" s="60">
        <v>184</v>
      </c>
      <c r="H19" s="35">
        <v>6</v>
      </c>
      <c r="I19" s="35">
        <f>G19/H19</f>
        <v>30.666666666666668</v>
      </c>
      <c r="J19" s="34">
        <v>3</v>
      </c>
      <c r="K19" s="34">
        <v>9</v>
      </c>
      <c r="L19" s="59">
        <v>162855.01999999999</v>
      </c>
      <c r="M19" s="60">
        <v>24759</v>
      </c>
      <c r="N19" s="36">
        <v>45604</v>
      </c>
      <c r="O19" s="37" t="s">
        <v>14</v>
      </c>
      <c r="R19" s="30"/>
    </row>
    <row r="20" spans="1:19" s="38" customFormat="1" ht="24.95" customHeight="1" x14ac:dyDescent="0.2">
      <c r="A20" s="30">
        <v>18</v>
      </c>
      <c r="B20" s="30">
        <v>16</v>
      </c>
      <c r="C20" s="31" t="s">
        <v>40</v>
      </c>
      <c r="D20" s="32">
        <v>1167.3399999999999</v>
      </c>
      <c r="E20" s="32">
        <v>1391.66</v>
      </c>
      <c r="F20" s="33">
        <f>(D20-E20)/E20</f>
        <v>-0.16118879611399348</v>
      </c>
      <c r="G20" s="34">
        <v>155</v>
      </c>
      <c r="H20" s="35">
        <v>7</v>
      </c>
      <c r="I20" s="35">
        <f>G20/H20</f>
        <v>22.142857142857142</v>
      </c>
      <c r="J20" s="30">
        <v>3</v>
      </c>
      <c r="K20" s="30">
        <v>4</v>
      </c>
      <c r="L20" s="32">
        <v>22001.440000000002</v>
      </c>
      <c r="M20" s="34">
        <v>3072</v>
      </c>
      <c r="N20" s="36" t="s">
        <v>41</v>
      </c>
      <c r="O20" s="30" t="s">
        <v>18</v>
      </c>
      <c r="R20" s="30"/>
    </row>
    <row r="21" spans="1:19" s="38" customFormat="1" ht="24.95" customHeight="1" x14ac:dyDescent="0.2">
      <c r="A21" s="30">
        <v>19</v>
      </c>
      <c r="B21" s="30">
        <v>17</v>
      </c>
      <c r="C21" s="39" t="s">
        <v>42</v>
      </c>
      <c r="D21" s="32">
        <v>741.5</v>
      </c>
      <c r="E21" s="32">
        <v>1321.5</v>
      </c>
      <c r="F21" s="33">
        <f>(D21-E21)/E21</f>
        <v>-0.4388951948543322</v>
      </c>
      <c r="G21" s="34">
        <v>108</v>
      </c>
      <c r="H21" s="35">
        <v>4</v>
      </c>
      <c r="I21" s="35">
        <f>G21/H21</f>
        <v>27</v>
      </c>
      <c r="J21" s="30">
        <v>3</v>
      </c>
      <c r="K21" s="30">
        <v>4</v>
      </c>
      <c r="L21" s="32">
        <v>5011</v>
      </c>
      <c r="M21" s="34">
        <v>763</v>
      </c>
      <c r="N21" s="36">
        <v>45639</v>
      </c>
      <c r="O21" s="37" t="s">
        <v>43</v>
      </c>
      <c r="R21" s="30"/>
    </row>
    <row r="22" spans="1:19" s="38" customFormat="1" ht="24.95" customHeight="1" x14ac:dyDescent="0.2">
      <c r="A22" s="30">
        <v>20</v>
      </c>
      <c r="B22" s="13" t="s">
        <v>53</v>
      </c>
      <c r="C22" s="31" t="s">
        <v>59</v>
      </c>
      <c r="D22" s="32">
        <v>590.5</v>
      </c>
      <c r="E22" s="14" t="s">
        <v>13</v>
      </c>
      <c r="F22" s="15" t="s">
        <v>13</v>
      </c>
      <c r="G22" s="34">
        <v>110</v>
      </c>
      <c r="H22" s="17">
        <v>4</v>
      </c>
      <c r="I22" s="17">
        <f>G22/H22</f>
        <v>27.5</v>
      </c>
      <c r="J22" s="13">
        <v>3</v>
      </c>
      <c r="K22" s="13">
        <v>1</v>
      </c>
      <c r="L22" s="14">
        <v>590.5</v>
      </c>
      <c r="M22" s="16">
        <v>110</v>
      </c>
      <c r="N22" s="18">
        <v>45660</v>
      </c>
      <c r="O22" s="19" t="s">
        <v>48</v>
      </c>
      <c r="R22" s="30"/>
    </row>
    <row r="23" spans="1:19" s="38" customFormat="1" ht="24.95" customHeight="1" x14ac:dyDescent="0.2">
      <c r="A23" s="30">
        <v>21</v>
      </c>
      <c r="B23" s="30">
        <v>18</v>
      </c>
      <c r="C23" s="39" t="s">
        <v>44</v>
      </c>
      <c r="D23" s="32">
        <v>589.5</v>
      </c>
      <c r="E23" s="32">
        <v>1221.5</v>
      </c>
      <c r="F23" s="33">
        <f>(D23-E23)/E23</f>
        <v>-0.517396643471142</v>
      </c>
      <c r="G23" s="34">
        <v>97</v>
      </c>
      <c r="H23" s="35">
        <v>5</v>
      </c>
      <c r="I23" s="35">
        <f>G23/H23</f>
        <v>19.399999999999999</v>
      </c>
      <c r="J23" s="30">
        <v>4</v>
      </c>
      <c r="K23" s="30">
        <v>3</v>
      </c>
      <c r="L23" s="32">
        <v>4325.3</v>
      </c>
      <c r="M23" s="34">
        <v>745</v>
      </c>
      <c r="N23" s="36">
        <v>45646</v>
      </c>
      <c r="O23" s="37" t="s">
        <v>45</v>
      </c>
      <c r="R23" s="30"/>
    </row>
    <row r="24" spans="1:19" s="38" customFormat="1" ht="24.95" customHeight="1" x14ac:dyDescent="0.2">
      <c r="A24" s="30">
        <v>22</v>
      </c>
      <c r="B24" s="30">
        <v>14</v>
      </c>
      <c r="C24" s="39" t="s">
        <v>39</v>
      </c>
      <c r="D24" s="32">
        <v>586</v>
      </c>
      <c r="E24" s="32">
        <v>2033</v>
      </c>
      <c r="F24" s="33">
        <f>(D24-E24)/E24</f>
        <v>-0.71175602557796358</v>
      </c>
      <c r="G24" s="34">
        <v>81</v>
      </c>
      <c r="H24" s="35" t="s">
        <v>13</v>
      </c>
      <c r="I24" s="32" t="s">
        <v>13</v>
      </c>
      <c r="J24" s="30">
        <v>9</v>
      </c>
      <c r="K24" s="30">
        <v>5</v>
      </c>
      <c r="L24" s="32">
        <v>42356</v>
      </c>
      <c r="M24" s="34">
        <v>6087</v>
      </c>
      <c r="N24" s="36">
        <v>45632</v>
      </c>
      <c r="O24" s="37" t="s">
        <v>16</v>
      </c>
      <c r="R24" s="30"/>
    </row>
    <row r="25" spans="1:19" s="40" customFormat="1" ht="24.95" customHeight="1" x14ac:dyDescent="0.15">
      <c r="A25" s="30">
        <v>23</v>
      </c>
      <c r="B25" s="30" t="s">
        <v>13</v>
      </c>
      <c r="C25" s="48" t="s">
        <v>50</v>
      </c>
      <c r="D25" s="49">
        <v>550</v>
      </c>
      <c r="E25" s="47" t="s">
        <v>13</v>
      </c>
      <c r="F25" s="47" t="s">
        <v>13</v>
      </c>
      <c r="G25" s="50">
        <v>92</v>
      </c>
      <c r="H25" s="51">
        <v>1</v>
      </c>
      <c r="I25" s="51">
        <f t="shared" ref="I25:I31" si="1">G25/H25</f>
        <v>92</v>
      </c>
      <c r="J25" s="52">
        <v>1</v>
      </c>
      <c r="K25" s="47" t="s">
        <v>13</v>
      </c>
      <c r="L25" s="49">
        <v>94039.300000000017</v>
      </c>
      <c r="M25" s="50">
        <v>13916</v>
      </c>
      <c r="N25" s="53">
        <v>45590</v>
      </c>
      <c r="O25" s="54" t="s">
        <v>17</v>
      </c>
      <c r="R25" s="30"/>
      <c r="S25" s="38"/>
    </row>
    <row r="26" spans="1:19" ht="24.95" customHeight="1" x14ac:dyDescent="0.15">
      <c r="A26" s="30">
        <v>24</v>
      </c>
      <c r="B26" s="30">
        <v>19</v>
      </c>
      <c r="C26" s="39" t="s">
        <v>46</v>
      </c>
      <c r="D26" s="32">
        <v>445.9</v>
      </c>
      <c r="E26" s="32">
        <v>753.2</v>
      </c>
      <c r="F26" s="33">
        <f>(D26-E26)/E26</f>
        <v>-0.40799256505576215</v>
      </c>
      <c r="G26" s="34">
        <v>57</v>
      </c>
      <c r="H26" s="35">
        <v>3</v>
      </c>
      <c r="I26" s="35">
        <f t="shared" si="1"/>
        <v>19</v>
      </c>
      <c r="J26" s="30">
        <v>1</v>
      </c>
      <c r="K26" s="30">
        <v>17</v>
      </c>
      <c r="L26" s="32">
        <v>123250.33</v>
      </c>
      <c r="M26" s="34">
        <v>18511</v>
      </c>
      <c r="N26" s="36">
        <v>45548</v>
      </c>
      <c r="O26" s="30" t="s">
        <v>15</v>
      </c>
      <c r="R26" s="13"/>
      <c r="S26" s="2"/>
    </row>
    <row r="27" spans="1:19" ht="24.95" customHeight="1" x14ac:dyDescent="0.15">
      <c r="A27" s="30">
        <v>25</v>
      </c>
      <c r="B27" s="30" t="s">
        <v>13</v>
      </c>
      <c r="C27" s="31" t="s">
        <v>51</v>
      </c>
      <c r="D27" s="32">
        <v>332.78</v>
      </c>
      <c r="E27" s="47" t="s">
        <v>13</v>
      </c>
      <c r="F27" s="47" t="s">
        <v>13</v>
      </c>
      <c r="G27" s="34">
        <v>77</v>
      </c>
      <c r="H27" s="35">
        <v>2</v>
      </c>
      <c r="I27" s="35">
        <f t="shared" si="1"/>
        <v>38.5</v>
      </c>
      <c r="J27" s="30">
        <v>2</v>
      </c>
      <c r="K27" s="30" t="s">
        <v>13</v>
      </c>
      <c r="L27" s="32">
        <v>47063.549999999996</v>
      </c>
      <c r="M27" s="34">
        <v>9366</v>
      </c>
      <c r="N27" s="36">
        <v>45541</v>
      </c>
      <c r="O27" s="37" t="s">
        <v>17</v>
      </c>
      <c r="R27" s="13"/>
      <c r="S27" s="2"/>
    </row>
    <row r="28" spans="1:19" s="55" customFormat="1" ht="24.75" customHeight="1" x14ac:dyDescent="0.15">
      <c r="A28" s="30">
        <v>26</v>
      </c>
      <c r="B28" s="13" t="s">
        <v>13</v>
      </c>
      <c r="C28" s="31" t="s">
        <v>60</v>
      </c>
      <c r="D28" s="32">
        <v>331.00000000000023</v>
      </c>
      <c r="E28" s="14" t="s">
        <v>13</v>
      </c>
      <c r="F28" s="15" t="s">
        <v>13</v>
      </c>
      <c r="G28" s="34">
        <v>40</v>
      </c>
      <c r="H28" s="17">
        <v>2</v>
      </c>
      <c r="I28" s="17">
        <f t="shared" si="1"/>
        <v>20</v>
      </c>
      <c r="J28" s="13">
        <v>2</v>
      </c>
      <c r="K28" s="13" t="s">
        <v>13</v>
      </c>
      <c r="L28" s="14">
        <v>24146.09</v>
      </c>
      <c r="M28" s="16">
        <v>3400</v>
      </c>
      <c r="N28" s="18">
        <v>45611</v>
      </c>
      <c r="O28" s="19" t="s">
        <v>45</v>
      </c>
      <c r="R28" s="56"/>
      <c r="S28" s="57"/>
    </row>
    <row r="29" spans="1:19" ht="24.75" customHeight="1" x14ac:dyDescent="0.15">
      <c r="A29" s="30">
        <v>27</v>
      </c>
      <c r="B29" s="30">
        <v>11</v>
      </c>
      <c r="C29" s="39" t="s">
        <v>36</v>
      </c>
      <c r="D29" s="32">
        <v>310.2</v>
      </c>
      <c r="E29" s="32">
        <v>4985.6499999999996</v>
      </c>
      <c r="F29" s="33">
        <f>(D29-E29)/E29</f>
        <v>-0.93778143271188319</v>
      </c>
      <c r="G29" s="34">
        <v>51</v>
      </c>
      <c r="H29" s="35">
        <v>4</v>
      </c>
      <c r="I29" s="35">
        <f t="shared" si="1"/>
        <v>12.75</v>
      </c>
      <c r="J29" s="30">
        <v>4</v>
      </c>
      <c r="K29" s="30">
        <v>2</v>
      </c>
      <c r="L29" s="32">
        <v>8316.7800000000007</v>
      </c>
      <c r="M29" s="34">
        <v>1213</v>
      </c>
      <c r="N29" s="36">
        <v>45653</v>
      </c>
      <c r="O29" s="37" t="s">
        <v>15</v>
      </c>
    </row>
    <row r="30" spans="1:19" ht="24.75" customHeight="1" x14ac:dyDescent="0.15">
      <c r="A30" s="30">
        <v>28</v>
      </c>
      <c r="B30" s="30">
        <v>23</v>
      </c>
      <c r="C30" s="39" t="s">
        <v>49</v>
      </c>
      <c r="D30" s="32">
        <v>176.7</v>
      </c>
      <c r="E30" s="32">
        <v>133.69999999999999</v>
      </c>
      <c r="F30" s="33">
        <f>(D30-E30)/E30</f>
        <v>0.3216155572176515</v>
      </c>
      <c r="G30" s="34">
        <v>23</v>
      </c>
      <c r="H30" s="35">
        <v>1</v>
      </c>
      <c r="I30" s="35">
        <f t="shared" si="1"/>
        <v>23</v>
      </c>
      <c r="J30" s="30">
        <v>1</v>
      </c>
      <c r="K30" s="30">
        <v>15</v>
      </c>
      <c r="L30" s="32">
        <v>130177.00000000003</v>
      </c>
      <c r="M30" s="34">
        <v>19270</v>
      </c>
      <c r="N30" s="36">
        <v>45562</v>
      </c>
      <c r="O30" s="37" t="s">
        <v>17</v>
      </c>
    </row>
    <row r="31" spans="1:19" ht="24.75" customHeight="1" x14ac:dyDescent="0.15">
      <c r="A31" s="30">
        <v>29</v>
      </c>
      <c r="B31" s="30">
        <v>21</v>
      </c>
      <c r="C31" s="39" t="s">
        <v>47</v>
      </c>
      <c r="D31" s="32">
        <v>55</v>
      </c>
      <c r="E31" s="32">
        <v>317.89999999999998</v>
      </c>
      <c r="F31" s="33">
        <f>(D31-E31)/E31</f>
        <v>-0.82698961937716264</v>
      </c>
      <c r="G31" s="34">
        <v>11</v>
      </c>
      <c r="H31" s="35">
        <v>1</v>
      </c>
      <c r="I31" s="35">
        <f t="shared" si="1"/>
        <v>11</v>
      </c>
      <c r="J31" s="30">
        <v>1</v>
      </c>
      <c r="K31" s="30">
        <v>6</v>
      </c>
      <c r="L31" s="32">
        <v>5308.19</v>
      </c>
      <c r="M31" s="34">
        <v>1268</v>
      </c>
      <c r="N31" s="36">
        <v>45625</v>
      </c>
      <c r="O31" s="37" t="s">
        <v>48</v>
      </c>
    </row>
    <row r="32" spans="1:19" ht="24.75" customHeight="1" x14ac:dyDescent="0.2">
      <c r="A32" s="42" t="s">
        <v>20</v>
      </c>
      <c r="B32" s="43"/>
      <c r="C32" s="44" t="s">
        <v>63</v>
      </c>
      <c r="D32" s="45">
        <f>SUBTOTAL(109,Table13[Pajamos 
(GBO)])</f>
        <v>508142.85</v>
      </c>
      <c r="E32" s="45" t="s">
        <v>62</v>
      </c>
      <c r="F32" s="62">
        <f>(D32-E32)/E32</f>
        <v>-0.1408814479178995</v>
      </c>
      <c r="G32" s="64">
        <f>SUBTOTAL(109,Table13[Žiūrovų sk. 
(ADM)])</f>
        <v>73514</v>
      </c>
      <c r="H32" s="42"/>
      <c r="I32" s="42"/>
      <c r="J32" s="42"/>
      <c r="K32" s="42"/>
      <c r="L32" s="66"/>
      <c r="M32" s="67"/>
      <c r="N32" s="69"/>
      <c r="O32" s="42"/>
    </row>
    <row r="33" spans="1:15" ht="24.75" hidden="1" customHeight="1" x14ac:dyDescent="0.15">
      <c r="A33" s="22"/>
      <c r="B33" s="22"/>
      <c r="C33" s="29"/>
      <c r="D33" s="23"/>
      <c r="E33" s="23"/>
      <c r="F33" s="24"/>
      <c r="G33" s="25"/>
      <c r="H33" s="26"/>
      <c r="I33" s="22"/>
      <c r="J33" s="26"/>
      <c r="K33" s="26"/>
      <c r="L33" s="23"/>
      <c r="M33" s="25"/>
      <c r="N33" s="27"/>
      <c r="O33" s="28"/>
    </row>
    <row r="34" spans="1:15" ht="24.95" hidden="1" customHeight="1" x14ac:dyDescent="0.15">
      <c r="A34" s="22"/>
      <c r="B34" s="22"/>
      <c r="C34" s="29"/>
      <c r="D34" s="23"/>
      <c r="E34" s="23"/>
      <c r="F34" s="24"/>
      <c r="G34" s="25"/>
      <c r="H34" s="26"/>
      <c r="I34" s="22"/>
      <c r="J34" s="26"/>
      <c r="K34" s="26"/>
      <c r="L34" s="23"/>
      <c r="M34" s="25"/>
      <c r="N34" s="27"/>
      <c r="O34" s="28"/>
    </row>
    <row r="35" spans="1:15" ht="24.95" hidden="1" customHeight="1" x14ac:dyDescent="0.15">
      <c r="A35" s="13"/>
      <c r="B35" s="21"/>
      <c r="C35" s="20"/>
      <c r="D35" s="14"/>
      <c r="E35" s="14"/>
      <c r="F35" s="15"/>
      <c r="G35" s="16"/>
      <c r="H35" s="13"/>
      <c r="I35" s="13"/>
      <c r="J35" s="13"/>
      <c r="K35" s="13"/>
      <c r="L35" s="14"/>
      <c r="M35" s="16"/>
      <c r="N35" s="18"/>
      <c r="O35" s="13"/>
    </row>
    <row r="36" spans="1:15" ht="24.95" hidden="1" customHeight="1" x14ac:dyDescent="0.15">
      <c r="B36" s="8"/>
      <c r="C36" s="10"/>
      <c r="D36" s="3"/>
      <c r="E36" s="3"/>
      <c r="F36" s="4"/>
      <c r="G36" s="6"/>
      <c r="H36" s="2"/>
      <c r="I36" s="7"/>
      <c r="J36" s="2"/>
      <c r="K36" s="2"/>
      <c r="L36" s="3"/>
      <c r="M36" s="6"/>
      <c r="O36" s="2"/>
    </row>
    <row r="37" spans="1:15" ht="24.95" hidden="1" customHeight="1" x14ac:dyDescent="0.15">
      <c r="B37" s="8"/>
      <c r="C37" s="10"/>
      <c r="D37" s="3"/>
      <c r="E37" s="3"/>
      <c r="F37" s="4"/>
      <c r="G37" s="6"/>
      <c r="H37" s="2"/>
      <c r="I37" s="7"/>
      <c r="J37" s="2"/>
      <c r="K37" s="2"/>
      <c r="L37" s="3"/>
      <c r="M37" s="6"/>
      <c r="O37" s="2"/>
    </row>
    <row r="38" spans="1:15" ht="24.95" hidden="1" customHeight="1" x14ac:dyDescent="0.15">
      <c r="B38" s="8"/>
      <c r="C38" s="10"/>
      <c r="D38" s="3"/>
      <c r="E38" s="3"/>
      <c r="F38" s="4"/>
      <c r="G38" s="6"/>
      <c r="H38" s="2"/>
      <c r="I38" s="7"/>
      <c r="J38" s="2"/>
      <c r="K38" s="2"/>
      <c r="L38" s="3"/>
      <c r="M38" s="6"/>
      <c r="O38" s="2"/>
    </row>
    <row r="39" spans="1:15" ht="24.95" hidden="1" customHeight="1" x14ac:dyDescent="0.15">
      <c r="B39" s="8"/>
      <c r="C39" s="10"/>
      <c r="D39" s="3"/>
      <c r="E39" s="3"/>
      <c r="F39" s="4"/>
      <c r="G39" s="6"/>
      <c r="H39" s="2"/>
      <c r="I39" s="7"/>
      <c r="J39" s="2"/>
      <c r="K39" s="2"/>
      <c r="L39" s="3"/>
      <c r="M39" s="6"/>
      <c r="O39" s="2"/>
    </row>
    <row r="40" spans="1:15" ht="24.95" hidden="1" customHeight="1" x14ac:dyDescent="0.15">
      <c r="B40" s="8"/>
      <c r="C40" s="10"/>
      <c r="D40" s="3"/>
      <c r="E40" s="3"/>
      <c r="F40" s="4"/>
      <c r="G40" s="6"/>
      <c r="H40" s="2"/>
      <c r="I40" s="7"/>
      <c r="J40" s="2"/>
      <c r="K40" s="2"/>
      <c r="L40" s="3"/>
      <c r="M40" s="6"/>
      <c r="O40" s="2"/>
    </row>
    <row r="41" spans="1:15" ht="24.95" hidden="1" customHeight="1" x14ac:dyDescent="0.15">
      <c r="B41" s="8"/>
      <c r="C41" s="10"/>
      <c r="E41" s="3"/>
      <c r="F41" s="4"/>
      <c r="G41" s="6"/>
      <c r="H41" s="2"/>
      <c r="I41" s="7"/>
      <c r="J41" s="2"/>
      <c r="K41" s="2"/>
      <c r="L41" s="3"/>
      <c r="M41" s="6"/>
      <c r="O41" s="2"/>
    </row>
    <row r="42" spans="1:15" ht="24.95" hidden="1" customHeight="1" x14ac:dyDescent="0.15">
      <c r="B42" s="8"/>
      <c r="C42" s="10"/>
      <c r="E42" s="3"/>
      <c r="F42" s="4"/>
      <c r="G42" s="6"/>
      <c r="H42" s="2"/>
      <c r="I42" s="7"/>
      <c r="J42" s="2"/>
      <c r="K42" s="2"/>
      <c r="L42" s="3"/>
      <c r="M42" s="6"/>
      <c r="O42" s="2"/>
    </row>
    <row r="43" spans="1:15" ht="24.95" hidden="1" customHeight="1" x14ac:dyDescent="0.15">
      <c r="B43" s="8"/>
      <c r="C43" s="10"/>
      <c r="E43" s="3"/>
      <c r="F43" s="4"/>
      <c r="G43" s="6"/>
      <c r="H43" s="2"/>
      <c r="I43" s="7"/>
      <c r="J43" s="2"/>
      <c r="K43" s="2"/>
      <c r="L43" s="3"/>
      <c r="M43" s="6"/>
      <c r="O43" s="2"/>
    </row>
    <row r="44" spans="1:15" ht="24.95" hidden="1" customHeight="1" x14ac:dyDescent="0.15">
      <c r="B44" s="8"/>
      <c r="C44" s="10"/>
      <c r="E44" s="3"/>
      <c r="F44" s="4"/>
      <c r="G44" s="6"/>
      <c r="H44" s="2"/>
      <c r="I44" s="7"/>
      <c r="J44" s="2"/>
      <c r="K44" s="2"/>
      <c r="L44" s="3"/>
      <c r="M44" s="6"/>
      <c r="O44" s="2"/>
    </row>
    <row r="45" spans="1:15" ht="24.95" hidden="1" customHeight="1" x14ac:dyDescent="0.15">
      <c r="B45" s="8"/>
      <c r="C45" s="10"/>
      <c r="E45" s="3"/>
      <c r="F45" s="4"/>
      <c r="G45" s="6"/>
      <c r="H45" s="2"/>
      <c r="I45" s="7"/>
      <c r="J45" s="2"/>
      <c r="K45" s="2"/>
      <c r="L45" s="3"/>
      <c r="M45" s="6"/>
      <c r="O45" s="2"/>
    </row>
    <row r="46" spans="1:15" ht="24.95" hidden="1" customHeight="1" x14ac:dyDescent="0.15">
      <c r="B46" s="8"/>
      <c r="C46" s="10"/>
      <c r="E46" s="3"/>
      <c r="F46" s="4"/>
      <c r="G46" s="6"/>
      <c r="H46" s="2"/>
      <c r="I46" s="7"/>
      <c r="J46" s="2"/>
      <c r="K46" s="2"/>
      <c r="L46" s="3"/>
      <c r="M46" s="6"/>
      <c r="O46" s="2"/>
    </row>
    <row r="47" spans="1:15" ht="24.95" hidden="1" customHeight="1" x14ac:dyDescent="0.15">
      <c r="B47" s="8"/>
      <c r="C47" s="11"/>
      <c r="F47" s="4"/>
      <c r="I47" s="7"/>
      <c r="L47" s="3"/>
      <c r="O47" s="2"/>
    </row>
    <row r="48" spans="1:15" ht="24.95" hidden="1" customHeight="1" x14ac:dyDescent="0.15">
      <c r="B48" s="8"/>
      <c r="C48" s="11"/>
      <c r="F48" s="4"/>
      <c r="I48" s="7"/>
      <c r="L48" s="3"/>
      <c r="O48" s="2"/>
    </row>
    <row r="49" spans="2:12" ht="24.95" hidden="1" customHeight="1" x14ac:dyDescent="0.15">
      <c r="B49" s="8"/>
      <c r="C49" s="11"/>
      <c r="F49" s="4"/>
      <c r="I49" s="7"/>
      <c r="L49" s="3"/>
    </row>
    <row r="50" spans="2:12" hidden="1" x14ac:dyDescent="0.15">
      <c r="B50" s="8"/>
      <c r="C50" s="11"/>
      <c r="F50" s="4"/>
      <c r="L50" s="3"/>
    </row>
    <row r="51" spans="2:12" hidden="1" x14ac:dyDescent="0.15">
      <c r="F51" s="4"/>
      <c r="L51" s="3"/>
    </row>
    <row r="52" spans="2:12" hidden="1" x14ac:dyDescent="0.15">
      <c r="F52" s="4"/>
      <c r="L52" s="3"/>
    </row>
    <row r="53" spans="2:12" hidden="1" x14ac:dyDescent="0.15">
      <c r="F53" s="4"/>
      <c r="L53" s="3"/>
    </row>
    <row r="54" spans="2:12" hidden="1" x14ac:dyDescent="0.15">
      <c r="F54" s="4"/>
      <c r="L54" s="3"/>
    </row>
    <row r="55" spans="2:12" hidden="1" x14ac:dyDescent="0.15">
      <c r="F55" s="4"/>
      <c r="L55" s="3"/>
    </row>
    <row r="56" spans="2:12" hidden="1" x14ac:dyDescent="0.15">
      <c r="F56" s="4"/>
      <c r="L56" s="3"/>
    </row>
    <row r="57" spans="2:12" hidden="1" x14ac:dyDescent="0.15">
      <c r="F57" s="4"/>
      <c r="L57" s="3"/>
    </row>
    <row r="58" spans="2:12" hidden="1" x14ac:dyDescent="0.15">
      <c r="F58" s="4"/>
      <c r="L58" s="3"/>
    </row>
    <row r="59" spans="2:12" hidden="1" x14ac:dyDescent="0.15">
      <c r="F59" s="4"/>
      <c r="L59" s="3"/>
    </row>
    <row r="60" spans="2:12" hidden="1" x14ac:dyDescent="0.15">
      <c r="F60" s="4"/>
      <c r="L60" s="3"/>
    </row>
    <row r="61" spans="2:12" hidden="1" x14ac:dyDescent="0.15">
      <c r="F61" s="4"/>
      <c r="L61" s="3"/>
    </row>
    <row r="62" spans="2:12" hidden="1" x14ac:dyDescent="0.15">
      <c r="F62" s="4"/>
      <c r="L62" s="3"/>
    </row>
    <row r="63" spans="2:12" hidden="1" x14ac:dyDescent="0.15">
      <c r="F63" s="4"/>
      <c r="L63" s="3"/>
    </row>
    <row r="64" spans="2:12" hidden="1" x14ac:dyDescent="0.15">
      <c r="F64" s="4"/>
      <c r="L64" s="3"/>
    </row>
    <row r="65" spans="6:6" hidden="1" x14ac:dyDescent="0.15">
      <c r="F65" s="4"/>
    </row>
    <row r="66" spans="6:6" hidden="1" x14ac:dyDescent="0.15">
      <c r="F66" s="4"/>
    </row>
    <row r="67" spans="6:6" hidden="1" x14ac:dyDescent="0.15">
      <c r="F67" s="4"/>
    </row>
    <row r="68" spans="6:6" hidden="1" x14ac:dyDescent="0.15">
      <c r="F68" s="4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2B4B2A-5D5D-4A8B-9AF8-FD39A4923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81681-F8AF-4BD2-B4DE-BDA7824D0A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EAD89-7D86-40FD-AB8E-E6A16D1584D1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01.10-01.12</vt:lpstr>
      <vt:lpstr>01.03-01.05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Austė</dc:creator>
  <cp:keywords/>
  <dc:description/>
  <cp:lastModifiedBy>Austė Jucytė</cp:lastModifiedBy>
  <cp:revision/>
  <dcterms:created xsi:type="dcterms:W3CDTF">2023-04-24T05:36:19Z</dcterms:created>
  <dcterms:modified xsi:type="dcterms:W3CDTF">2025-01-13T13:29:08Z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</Properties>
</file>